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Targets" sheetId="2" state="visible" r:id="rId4"/>
    <sheet name="Weekly Tracker" sheetId="3" state="visible" r:id="rId5"/>
    <sheet name="Monthly Summary" sheetId="4" state="visible" r:id="rId6"/>
    <sheet name="How They Heard" sheetId="5" state="visible" r:id="rId7"/>
    <sheet name="Test Log"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<sst xmlns="http://schemas.openxmlformats.org/spreadsheetml/2006/main" count="125" uniqueCount="111">
  <si>
    <t xml:space="preserve">WEEKLY META ADS DASHBOARD</t>
  </si>
  <si>
    <t xml:space="preserve">A simple scoreboard that compares what Meta says with what actually happens in your business</t>
  </si>
  <si>
    <t xml:space="preserve">HOW TO USE THIS</t>
  </si>
  <si>
    <t xml:space="preserve">1. Set your targets</t>
  </si>
  <si>
    <t xml:space="preserve">Go to the Targets sheet and enter your target and break-even costs. The Customer Value Worksheet from our website helps you work these out.</t>
  </si>
  <si>
    <t xml:space="preserve">2. Fill in one row a week</t>
  </si>
  <si>
    <t xml:space="preserve">Use the Weekly Tracker. Ads Manager numbers go in the purple columns; the numbers from your own records (enquiries, bookings, sales) go in the green columns. It takes about 20 minutes.</t>
  </si>
  <si>
    <t xml:space="preserve">3. Check the colours</t>
  </si>
  <si>
    <t xml:space="preserve">Grey cells calculate automatically. Cost per lead and cost per customer turn green (on target), amber (between target and break-even) or red (above break-even).</t>
  </si>
  <si>
    <t xml:space="preserve">4. Review the month</t>
  </si>
  <si>
    <t xml:space="preserve">The Monthly Summary adds everything up and estimates profit after ad spend.</t>
  </si>
  <si>
    <t xml:space="preserve">5. Ask 'how did you hear about us?'</t>
  </si>
  <si>
    <t xml:space="preserve">Tally the answers in How They Heard. Compare them with what Ads Manager claims.</t>
  </si>
  <si>
    <t xml:space="preserve">6. Keep a test log</t>
  </si>
  <si>
    <t xml:space="preserve">Write down each change you make and what happened, so you learn faster and stop repeating experiments.</t>
  </si>
  <si>
    <t xml:space="preserve">COLOUR KEY</t>
  </si>
  <si>
    <t xml:space="preserve">Type here</t>
  </si>
  <si>
    <t xml:space="preserve">Light green cells are for you to fill in.</t>
  </si>
  <si>
    <t xml:space="preserve">Calculated</t>
  </si>
  <si>
    <t xml:space="preserve">Grey cells calculate automatically. Please don't type over them.</t>
  </si>
  <si>
    <t xml:space="preserve">On target</t>
  </si>
  <si>
    <t xml:space="preserve">At or below your target.</t>
  </si>
  <si>
    <t xml:space="preserve">Watch</t>
  </si>
  <si>
    <t xml:space="preserve">Above target but below break-even, or frequency above your alert level.</t>
  </si>
  <si>
    <t xml:space="preserve">Review</t>
  </si>
  <si>
    <t xml:space="preserve">Above break-even. Look at offer, follow-up and creative before spending more.</t>
  </si>
  <si>
    <t xml:space="preserve">GOOD TO KNOW</t>
  </si>
  <si>
    <t xml:space="preserve">•  The first row of the Weekly Tracker and the first column of How They Heard contain EXAMPLE figures. Overwrite them with your own.</t>
  </si>
  <si>
    <t xml:space="preserve">•  Meta's numbers and your own numbers often differ. That's normal. A persistent, large gap is worth investigating (tracking, consent, attribution settings).</t>
  </si>
  <si>
    <t xml:space="preserve">•  Profit estimates only count revenue from first sales in the period you enter. Repeat business isn't included, so they're deliberately cautious.</t>
  </si>
  <si>
    <t xml:space="preserve">•  Sample targets on the Targets sheet are illustrative, not benchmarks. Replace them with your own figures.</t>
  </si>
  <si>
    <t xml:space="preserve">•  Fonts: this template uses Big Shoulders Display and IBM Plex Sans. If they aren't installed on your computer, your spreadsheet app will substitute another font. Nothing else is affected.</t>
  </si>
  <si>
    <t xml:space="preserve">YOUR TARGETS</t>
  </si>
  <si>
    <t xml:space="preserve">Replace the example figures with your own</t>
  </si>
  <si>
    <t xml:space="preserve">Target</t>
  </si>
  <si>
    <t xml:space="preserve">Your figure</t>
  </si>
  <si>
    <t xml:space="preserve">What it means</t>
  </si>
  <si>
    <t xml:space="preserve">Target cost per lead (£)</t>
  </si>
  <si>
    <t xml:space="preserve">What you'd like to pay for each enquiry.</t>
  </si>
  <si>
    <t xml:space="preserve">Break-even cost per lead (£)</t>
  </si>
  <si>
    <t xml:space="preserve">The most you can pay per lead without losing money.</t>
  </si>
  <si>
    <t xml:space="preserve">Target cost per customer (£)</t>
  </si>
  <si>
    <t xml:space="preserve">What you'd like to pay to win each new customer.</t>
  </si>
  <si>
    <t xml:space="preserve">Break-even cost per customer (£)</t>
  </si>
  <si>
    <t xml:space="preserve">Your gross profit per customer over your chosen window.</t>
  </si>
  <si>
    <t xml:space="preserve">Frequency alert level</t>
  </si>
  <si>
    <t xml:space="preserve">Average times each person has seen your ads. Local audiences are small, so watch for it climbing. A starting point, not a rule.</t>
  </si>
  <si>
    <t xml:space="preserve">Monthly ad budget (£)</t>
  </si>
  <si>
    <t xml:space="preserve">For reference.</t>
  </si>
  <si>
    <t xml:space="preserve">Gross margin on new-customer revenue (%)</t>
  </si>
  <si>
    <t xml:space="preserve">Used for the profit estimate in the Monthly Summary.</t>
  </si>
  <si>
    <t xml:space="preserve">Example figures shown. They match the worked example in our Customer Value Worksheet and are not benchmarks.</t>
  </si>
  <si>
    <t xml:space="preserve">WEEKLY TRACKER</t>
  </si>
  <si>
    <t xml:space="preserve">Purple headings: from Ads Manager. Green headings: from your own records. Grey cells calculate themselves.</t>
  </si>
  <si>
    <t xml:space="preserve">Row 6 is an EXAMPLE. Overwrite it with your own first week. Later dates fill in automatically.</t>
  </si>
  <si>
    <t xml:space="preserve">Week commencing</t>
  </si>
  <si>
    <t xml:space="preserve">Month</t>
  </si>
  <si>
    <t xml:space="preserve">Ad spend (£)</t>
  </si>
  <si>
    <t xml:space="preserve">Reach</t>
  </si>
  <si>
    <t xml:space="preserve">Frequency</t>
  </si>
  <si>
    <t xml:space="preserve">Click-through rate</t>
  </si>
  <si>
    <t xml:space="preserve">Leads (Ads Manager)</t>
  </si>
  <si>
    <t xml:space="preserve">Leads received (your records)</t>
  </si>
  <si>
    <t xml:space="preserve">Contacted</t>
  </si>
  <si>
    <t xml:space="preserve">Qualified</t>
  </si>
  <si>
    <t xml:space="preserve">Booked</t>
  </si>
  <si>
    <t xml:space="preserve">Customers won</t>
  </si>
  <si>
    <t xml:space="preserve">Revenue from new customers (£)</t>
  </si>
  <si>
    <t xml:space="preserve">Cost per lead</t>
  </si>
  <si>
    <t xml:space="preserve">Cost per qualified lead</t>
  </si>
  <si>
    <t xml:space="preserve">Cost per customer</t>
  </si>
  <si>
    <t xml:space="preserve">Lead to customer %</t>
  </si>
  <si>
    <t xml:space="preserve">Ads Manager vs your records</t>
  </si>
  <si>
    <t xml:space="preserve">Revenue per £1 spent</t>
  </si>
  <si>
    <t xml:space="preserve">Creative check</t>
  </si>
  <si>
    <t xml:space="preserve">Notes</t>
  </si>
  <si>
    <t xml:space="preserve">EXAMPLE ROW: overwrite with your own figures</t>
  </si>
  <si>
    <t xml:space="preserve">MONTHLY SUMMARY</t>
  </si>
  <si>
    <t xml:space="preserve">Adds up your weekly rows. Nothing to type here.</t>
  </si>
  <si>
    <t xml:space="preserve">Profit figures count first-sale revenue only and use the margin on the Targets sheet. Repeat business isn't included, so treat them as cautious estimates.</t>
  </si>
  <si>
    <t xml:space="preserve">Qualified leads</t>
  </si>
  <si>
    <t xml:space="preserve">Average frequency</t>
  </si>
  <si>
    <t xml:space="preserve">Estimated gross profit (£)</t>
  </si>
  <si>
    <t xml:space="preserve">Profit after ad spend (£)</t>
  </si>
  <si>
    <t xml:space="preserve">Status</t>
  </si>
  <si>
    <t xml:space="preserve">TOTAL</t>
  </si>
  <si>
    <t xml:space="preserve">HOW DID THEY HEAR ABOUT US?</t>
  </si>
  <si>
    <t xml:space="preserve">Tally the answers new customers and enquirers give. Compare them with what Ads Manager says.</t>
  </si>
  <si>
    <t xml:space="preserve">Column B holds EXAMPLE tallies. Overwrite them. Self-reported answers aren't perfectly accurate, but patterns over several months are useful.</t>
  </si>
  <si>
    <t xml:space="preserve">Source</t>
  </si>
  <si>
    <t xml:space="preserve">Total</t>
  </si>
  <si>
    <t xml:space="preserve">Share</t>
  </si>
  <si>
    <t xml:space="preserve">Facebook or Instagram ad</t>
  </si>
  <si>
    <t xml:space="preserve">Google search</t>
  </si>
  <si>
    <t xml:space="preserve">Word of mouth or referral</t>
  </si>
  <si>
    <t xml:space="preserve">Existing customer</t>
  </si>
  <si>
    <t xml:space="preserve">Van, signage or leaflet</t>
  </si>
  <si>
    <t xml:space="preserve">Other social media or posts</t>
  </si>
  <si>
    <t xml:space="preserve">Review or directory site</t>
  </si>
  <si>
    <t xml:space="preserve">Other / can't remember</t>
  </si>
  <si>
    <t xml:space="preserve">Tip: rename any source to suit your business, and add 'Other' notes in the Test Log. If 'Facebook or Instagram ad' is far higher or lower than Ads Manager suggests, investigate your tracking and attribution settings.</t>
  </si>
  <si>
    <t xml:space="preserve">TEST LOG</t>
  </si>
  <si>
    <t xml:space="preserve">One line per change. Wait 2 to 3 weeks before judging, and change one thing at a time.</t>
  </si>
  <si>
    <t xml:space="preserve">Date</t>
  </si>
  <si>
    <t xml:space="preserve">What we changed</t>
  </si>
  <si>
    <t xml:space="preserve">Why we think it will help</t>
  </si>
  <si>
    <t xml:space="preserve">What happened (2-3 weeks later)</t>
  </si>
  <si>
    <t xml:space="preserve">What we learned / next step</t>
  </si>
  <si>
    <t xml:space="preserve">Replaced generic image ad with owner video answering 'how much does it cost?'</t>
  </si>
  <si>
    <t xml:space="preserve">Price clarity should attract more serious enquiries and filter out bargain hunters</t>
  </si>
  <si>
    <t xml:space="preserve">EXAMPLE: overwrite this row</t>
  </si>
</sst>
</file>

<file path=xl/styles.xml><?xml version="1.0" encoding="utf-8"?>
<styleSheet xmlns="http://schemas.openxmlformats.org/spreadsheetml/2006/main">
  <numFmts count="12">
    <numFmt numFmtId="164" formatCode="General"/>
    <numFmt numFmtId="165" formatCode="\£#,##0.00;&quot;-£&quot;#,##0.00;\-"/>
    <numFmt numFmtId="166" formatCode="0.00;\-0.00;\-"/>
    <numFmt numFmtId="167" formatCode="\£#,##0;&quot;-£&quot;#,##0;\-"/>
    <numFmt numFmtId="168" formatCode="0%"/>
    <numFmt numFmtId="169" formatCode="dd\ mmm\ yyyy"/>
    <numFmt numFmtId="170" formatCode="mmm\ yyyy"/>
    <numFmt numFmtId="171" formatCode="#,##0;\-#,##0;\-"/>
    <numFmt numFmtId="172" formatCode="0.0%"/>
    <numFmt numFmtId="173" formatCode="0.0%;\-0.0%;\-"/>
    <numFmt numFmtId="174" formatCode="\+0%;\-0%;0%"/>
    <numFmt numFmtId="175" formatCode="\£0.00"/>
  </numFmts>
  <fonts count="14">
    <font>
      <sz val="11"/>
      <color theme="1"/>
      <name val="Calibri"/>
      <family val="2"/>
      <charset val="1"/>
    </font>
    <font>
      <sz val="10"/>
      <name val="Arial"/>
      <family val="0"/>
    </font>
    <font>
      <sz val="10"/>
      <name val="Arial"/>
      <family val="0"/>
    </font>
    <font>
      <sz val="10"/>
      <name val="Arial"/>
      <family val="0"/>
    </font>
    <font>
      <b val="true"/>
      <sz val="26"/>
      <color rgb="FFFFFFFF"/>
      <name val="Big Shoulders Display"/>
      <family val="0"/>
      <charset val="1"/>
    </font>
    <font>
      <i val="true"/>
      <sz val="10"/>
      <color rgb="FFFFFFFF"/>
      <name val="IBM Plex Sans"/>
      <family val="0"/>
      <charset val="1"/>
    </font>
    <font>
      <b val="true"/>
      <sz val="16"/>
      <color rgb="FF6F4866"/>
      <name val="Big Shoulders Display"/>
      <family val="0"/>
      <charset val="1"/>
    </font>
    <font>
      <b val="true"/>
      <sz val="10.5"/>
      <color rgb="FF2B2B2B"/>
      <name val="IBM Plex Sans"/>
      <family val="0"/>
      <charset val="1"/>
    </font>
    <font>
      <sz val="10"/>
      <color rgb="FF2B2B2B"/>
      <name val="IBM Plex Sans"/>
      <family val="0"/>
      <charset val="1"/>
    </font>
    <font>
      <b val="true"/>
      <sz val="11"/>
      <color rgb="FFFFFFFF"/>
      <name val="Big Shoulders Display"/>
      <family val="0"/>
      <charset val="1"/>
    </font>
    <font>
      <b val="true"/>
      <sz val="10"/>
      <color rgb="FF2B2B2B"/>
      <name val="IBM Plex Sans"/>
      <family val="0"/>
      <charset val="1"/>
    </font>
    <font>
      <sz val="9.5"/>
      <color rgb="FF555555"/>
      <name val="IBM Plex Sans"/>
      <family val="0"/>
      <charset val="1"/>
    </font>
    <font>
      <i val="true"/>
      <sz val="9.5"/>
      <color rgb="FF555555"/>
      <name val="IBM Plex Sans"/>
      <family val="0"/>
      <charset val="1"/>
    </font>
    <font>
      <i val="true"/>
      <sz val="10"/>
      <color rgb="FF6F4866"/>
      <name val="IBM Plex Sans"/>
      <family val="0"/>
      <charset val="1"/>
    </font>
  </fonts>
  <fills count="9">
    <fill>
      <patternFill patternType="none"/>
    </fill>
    <fill>
      <patternFill patternType="gray125"/>
    </fill>
    <fill>
      <patternFill patternType="solid">
        <fgColor rgb="FF6F4866"/>
        <bgColor rgb="FF555555"/>
      </patternFill>
    </fill>
    <fill>
      <patternFill patternType="solid">
        <fgColor rgb="FFE3F0E1"/>
        <bgColor rgb="FFEFEFEC"/>
      </patternFill>
    </fill>
    <fill>
      <patternFill patternType="solid">
        <fgColor rgb="FFEFEFEC"/>
        <bgColor rgb="FFE3F0E1"/>
      </patternFill>
    </fill>
    <fill>
      <patternFill patternType="solid">
        <fgColor rgb="FFCFE6CB"/>
        <bgColor rgb="FFE3F0E1"/>
      </patternFill>
    </fill>
    <fill>
      <patternFill patternType="solid">
        <fgColor rgb="FFF5E6B8"/>
        <bgColor rgb="FFE3F0E1"/>
      </patternFill>
    </fill>
    <fill>
      <patternFill patternType="solid">
        <fgColor rgb="FFF0CFCF"/>
        <bgColor rgb="FFF5E6B8"/>
      </patternFill>
    </fill>
    <fill>
      <patternFill patternType="solid">
        <fgColor rgb="FF4D9C45"/>
        <bgColor rgb="FF808080"/>
      </patternFill>
    </fill>
  </fills>
  <borders count="2">
    <border diagonalUp="false" diagonalDown="false">
      <left/>
      <right/>
      <top/>
      <bottom/>
      <diagonal/>
    </border>
    <border diagonalUp="false" diagonalDown="false">
      <left style="thin">
        <color rgb="FFC9C9C4"/>
      </left>
      <right style="thin">
        <color rgb="FFC9C9C4"/>
      </right>
      <top style="thin">
        <color rgb="FFC9C9C4"/>
      </top>
      <bottom style="thin">
        <color rgb="FFC9C9C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left"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4" fontId="8" fillId="7"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right" vertical="bottom" textRotation="0" wrapText="fals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6" fontId="8" fillId="3" borderId="1" xfId="0" applyFont="true" applyBorder="true" applyAlignment="true" applyProtection="false">
      <alignment horizontal="right"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9" fillId="8" borderId="1" xfId="0" applyFont="true" applyBorder="true" applyAlignment="true" applyProtection="false">
      <alignment horizontal="center" vertical="center" textRotation="0" wrapText="tru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4" borderId="1" xfId="0" applyFont="true" applyBorder="true" applyAlignment="true" applyProtection="false">
      <alignment horizontal="right"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5" fontId="8" fillId="4" borderId="1" xfId="0" applyFont="true" applyBorder="true" applyAlignment="true" applyProtection="false">
      <alignment horizontal="right" vertical="bottom" textRotation="0" wrapText="false" indent="0" shrinkToFit="false"/>
      <protection locked="true" hidden="false"/>
    </xf>
    <xf numFmtId="173" fontId="8" fillId="4" borderId="1" xfId="0" applyFont="true" applyBorder="true" applyAlignment="true" applyProtection="false">
      <alignment horizontal="right" vertical="bottom" textRotation="0" wrapText="false" indent="0" shrinkToFit="false"/>
      <protection locked="true" hidden="false"/>
    </xf>
    <xf numFmtId="174" fontId="8" fillId="4" borderId="1" xfId="0" applyFont="true" applyBorder="true" applyAlignment="true" applyProtection="false">
      <alignment horizontal="right" vertical="bottom" textRotation="0" wrapText="false" indent="0" shrinkToFit="false"/>
      <protection locked="true" hidden="false"/>
    </xf>
    <xf numFmtId="175" fontId="8" fillId="4" borderId="1" xfId="0" applyFont="true" applyBorder="true" applyAlignment="true" applyProtection="false">
      <alignment horizontal="right" vertical="bottom" textRotation="0" wrapText="false" indent="0" shrinkToFit="false"/>
      <protection locked="true" hidden="false"/>
    </xf>
    <xf numFmtId="164" fontId="8" fillId="4" borderId="1" xfId="0" applyFont="true" applyBorder="true" applyAlignment="true" applyProtection="false">
      <alignment horizontal="center" vertical="bottom" textRotation="0" wrapText="false" indent="0" shrinkToFit="false"/>
      <protection locked="true" hidden="false"/>
    </xf>
    <xf numFmtId="164" fontId="13" fillId="3" borderId="1" xfId="0" applyFont="true" applyBorder="true" applyAlignment="tru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bottom" textRotation="0" wrapText="false" indent="0" shrinkToFit="false"/>
      <protection locked="true" hidden="false"/>
    </xf>
    <xf numFmtId="170" fontId="10" fillId="4" borderId="1" xfId="0" applyFont="true" applyBorder="true" applyAlignment="true" applyProtection="false">
      <alignment horizontal="left" vertical="bottom" textRotation="0" wrapText="false" indent="0" shrinkToFit="false"/>
      <protection locked="true" hidden="false"/>
    </xf>
    <xf numFmtId="167" fontId="8" fillId="4" borderId="1" xfId="0" applyFont="true" applyBorder="true" applyAlignment="true" applyProtection="false">
      <alignment horizontal="right" vertical="bottom" textRotation="0" wrapText="false" indent="0" shrinkToFit="false"/>
      <protection locked="true" hidden="false"/>
    </xf>
    <xf numFmtId="171" fontId="8" fillId="4" borderId="1" xfId="0" applyFont="true" applyBorder="true" applyAlignment="true" applyProtection="false">
      <alignment horizontal="right" vertical="bottom" textRotation="0" wrapText="false" indent="0" shrinkToFit="false"/>
      <protection locked="true" hidden="false"/>
    </xf>
    <xf numFmtId="166" fontId="8" fillId="4" borderId="1" xfId="0" applyFont="true" applyBorder="true" applyAlignment="true" applyProtection="false">
      <alignment horizontal="right" vertical="bottom" textRotation="0" wrapText="false" indent="0" shrinkToFit="false"/>
      <protection locked="true" hidden="false"/>
    </xf>
    <xf numFmtId="164" fontId="10" fillId="4" borderId="1" xfId="0" applyFont="true" applyBorder="true" applyAlignment="true" applyProtection="false">
      <alignment horizontal="left" vertical="bottom" textRotation="0" wrapText="false" indent="0" shrinkToFit="false"/>
      <protection locked="true" hidden="false"/>
    </xf>
    <xf numFmtId="167" fontId="10" fillId="4" borderId="1" xfId="0" applyFont="true" applyBorder="true" applyAlignment="true" applyProtection="false">
      <alignment horizontal="right" vertical="bottom" textRotation="0" wrapText="false" indent="0" shrinkToFit="false"/>
      <protection locked="true" hidden="false"/>
    </xf>
    <xf numFmtId="171" fontId="10" fillId="4" borderId="1" xfId="0" applyFont="true" applyBorder="true" applyAlignment="true" applyProtection="false">
      <alignment horizontal="right" vertical="bottom" textRotation="0" wrapText="false" indent="0" shrinkToFit="false"/>
      <protection locked="true" hidden="false"/>
    </xf>
    <xf numFmtId="166" fontId="10" fillId="4" borderId="1" xfId="0" applyFont="true" applyBorder="true" applyAlignment="true" applyProtection="false">
      <alignment horizontal="right" vertical="bottom" textRotation="0" wrapText="false" indent="0" shrinkToFit="false"/>
      <protection locked="true" hidden="false"/>
    </xf>
    <xf numFmtId="165" fontId="10" fillId="4" borderId="1" xfId="0" applyFont="true" applyBorder="true" applyAlignment="true" applyProtection="false">
      <alignment horizontal="right" vertical="bottom" textRotation="0" wrapText="false" indent="0" shrinkToFit="false"/>
      <protection locked="true" hidden="false"/>
    </xf>
    <xf numFmtId="173" fontId="10" fillId="4" borderId="1" xfId="0" applyFont="true" applyBorder="true" applyAlignment="true" applyProtection="false">
      <alignment horizontal="right" vertical="bottom" textRotation="0" wrapText="false" indent="0" shrinkToFit="false"/>
      <protection locked="true" hidden="false"/>
    </xf>
    <xf numFmtId="175" fontId="10" fillId="4" borderId="1" xfId="0" applyFont="true" applyBorder="true" applyAlignment="true" applyProtection="false">
      <alignment horizontal="right" vertical="bottom" textRotation="0" wrapText="false" indent="0" shrinkToFit="false"/>
      <protection locked="true" hidden="false"/>
    </xf>
    <xf numFmtId="170" fontId="9" fillId="2" borderId="1" xfId="0" applyFont="true" applyBorder="true" applyAlignment="true" applyProtection="false">
      <alignment horizontal="center" vertical="center"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8" fontId="8" fillId="4" borderId="1" xfId="0" applyFont="true" applyBorder="true" applyAlignment="true" applyProtection="false">
      <alignment horizontal="right" vertical="bottom" textRotation="0" wrapText="false" indent="0" shrinkToFit="false"/>
      <protection locked="true" hidden="false"/>
    </xf>
    <xf numFmtId="168" fontId="10" fillId="4" borderId="1" xfId="0" applyFont="true" applyBorder="true" applyAlignment="true" applyProtection="false">
      <alignment horizontal="right" vertical="bottom" textRotation="0" wrapText="false" indent="0" shrinkToFit="false"/>
      <protection locked="true" hidden="false"/>
    </xf>
    <xf numFmtId="169" fontId="8"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CFE6CB"/>
        </patternFill>
      </fill>
    </dxf>
    <dxf>
      <fill>
        <patternFill>
          <bgColor rgb="FFF5E6B8"/>
        </patternFill>
      </fill>
    </dxf>
    <dxf>
      <fill>
        <patternFill>
          <bgColor rgb="FFF0CFC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4"/>
      <rgbColor rgb="FF808080"/>
      <rgbColor rgb="FF9999FF"/>
      <rgbColor rgb="FF6F4866"/>
      <rgbColor rgb="FFEFEFEC"/>
      <rgbColor rgb="FFCFE6C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3F0E1"/>
      <rgbColor rgb="FFF5E6B8"/>
      <rgbColor rgb="FF99CCFF"/>
      <rgbColor rgb="FFFF99CC"/>
      <rgbColor rgb="FFCC99FF"/>
      <rgbColor rgb="FFF0CFCF"/>
      <rgbColor rgb="FF3366FF"/>
      <rgbColor rgb="FF33CCCC"/>
      <rgbColor rgb="FF99CC00"/>
      <rgbColor rgb="FFFFCC00"/>
      <rgbColor rgb="FFFF9900"/>
      <rgbColor rgb="FFFF6600"/>
      <rgbColor rgb="FF555555"/>
      <rgbColor rgb="FF969696"/>
      <rgbColor rgb="FF003366"/>
      <rgbColor rgb="FF4D9C45"/>
      <rgbColor rgb="FF003300"/>
      <rgbColor rgb="FF333300"/>
      <rgbColor rgb="FF99330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F4866"/>
    <pageSetUpPr fitToPage="true"/>
  </sheetPr>
  <dimension ref="A1: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82"/>
  </cols>
  <sheetData>
    <row r="1" customFormat="false" ht="39.75" hidden="false" customHeight="true" outlineLevel="0" collapsed="false">
      <c r="A1" s="1" t="s">
        <v>0</v>
      </c>
      <c r="B1" s="1"/>
      <c r="C1" s="1"/>
    </row>
    <row r="2" customFormat="false" ht="19.5" hidden="false" customHeight="true" outlineLevel="0" collapsed="false">
      <c r="A2" s="2" t="s">
        <v>1</v>
      </c>
      <c r="B2" s="2"/>
      <c r="C2" s="2"/>
    </row>
    <row r="4" customFormat="false" ht="19.7" hidden="false" customHeight="false" outlineLevel="0" collapsed="false">
      <c r="B4" s="3" t="s">
        <v>2</v>
      </c>
    </row>
    <row r="5" customFormat="false" ht="33.75" hidden="false" customHeight="true" outlineLevel="0" collapsed="false">
      <c r="B5" s="4" t="s">
        <v>3</v>
      </c>
      <c r="C5" s="5" t="s">
        <v>4</v>
      </c>
    </row>
    <row r="6" customFormat="false" ht="33.75" hidden="false" customHeight="true" outlineLevel="0" collapsed="false">
      <c r="B6" s="4" t="s">
        <v>5</v>
      </c>
      <c r="C6" s="5" t="s">
        <v>6</v>
      </c>
    </row>
    <row r="7" customFormat="false" ht="33.75" hidden="false" customHeight="true" outlineLevel="0" collapsed="false">
      <c r="B7" s="4" t="s">
        <v>7</v>
      </c>
      <c r="C7" s="5" t="s">
        <v>8</v>
      </c>
    </row>
    <row r="8" customFormat="false" ht="33.75" hidden="false" customHeight="true" outlineLevel="0" collapsed="false">
      <c r="B8" s="4" t="s">
        <v>9</v>
      </c>
      <c r="C8" s="5" t="s">
        <v>10</v>
      </c>
    </row>
    <row r="9" customFormat="false" ht="33.75" hidden="false" customHeight="true" outlineLevel="0" collapsed="false">
      <c r="B9" s="4" t="s">
        <v>11</v>
      </c>
      <c r="C9" s="5" t="s">
        <v>12</v>
      </c>
    </row>
    <row r="10" customFormat="false" ht="33.75" hidden="false" customHeight="true" outlineLevel="0" collapsed="false">
      <c r="B10" s="4" t="s">
        <v>13</v>
      </c>
      <c r="C10" s="5" t="s">
        <v>14</v>
      </c>
    </row>
    <row r="12" customFormat="false" ht="19.7" hidden="false" customHeight="false" outlineLevel="0" collapsed="false">
      <c r="B12" s="3" t="s">
        <v>15</v>
      </c>
    </row>
    <row r="13" customFormat="false" ht="15" hidden="false" customHeight="false" outlineLevel="0" collapsed="false">
      <c r="B13" s="6" t="s">
        <v>16</v>
      </c>
      <c r="C13" s="7" t="s">
        <v>17</v>
      </c>
    </row>
    <row r="14" customFormat="false" ht="15" hidden="false" customHeight="false" outlineLevel="0" collapsed="false">
      <c r="B14" s="8" t="s">
        <v>18</v>
      </c>
      <c r="C14" s="7" t="s">
        <v>19</v>
      </c>
    </row>
    <row r="15" customFormat="false" ht="15" hidden="false" customHeight="false" outlineLevel="0" collapsed="false">
      <c r="B15" s="9" t="s">
        <v>20</v>
      </c>
      <c r="C15" s="7" t="s">
        <v>21</v>
      </c>
    </row>
    <row r="16" customFormat="false" ht="15" hidden="false" customHeight="false" outlineLevel="0" collapsed="false">
      <c r="B16" s="10" t="s">
        <v>22</v>
      </c>
      <c r="C16" s="7" t="s">
        <v>23</v>
      </c>
    </row>
    <row r="17" customFormat="false" ht="15" hidden="false" customHeight="false" outlineLevel="0" collapsed="false">
      <c r="B17" s="11" t="s">
        <v>24</v>
      </c>
      <c r="C17" s="7" t="s">
        <v>25</v>
      </c>
    </row>
    <row r="19" customFormat="false" ht="19.7" hidden="false" customHeight="false" outlineLevel="0" collapsed="false">
      <c r="B19" s="3" t="s">
        <v>26</v>
      </c>
    </row>
    <row r="20" customFormat="false" ht="31.5" hidden="false" customHeight="true" outlineLevel="0" collapsed="false">
      <c r="B20" s="12" t="s">
        <v>27</v>
      </c>
      <c r="C20" s="12"/>
    </row>
    <row r="21" customFormat="false" ht="31.5" hidden="false" customHeight="true" outlineLevel="0" collapsed="false">
      <c r="B21" s="12" t="s">
        <v>28</v>
      </c>
      <c r="C21" s="12"/>
    </row>
    <row r="22" customFormat="false" ht="31.5" hidden="false" customHeight="true" outlineLevel="0" collapsed="false">
      <c r="B22" s="12" t="s">
        <v>29</v>
      </c>
      <c r="C22" s="12"/>
    </row>
    <row r="23" customFormat="false" ht="31.5" hidden="false" customHeight="true" outlineLevel="0" collapsed="false">
      <c r="B23" s="12" t="s">
        <v>30</v>
      </c>
      <c r="C23" s="12"/>
    </row>
    <row r="24" customFormat="false" ht="31.5" hidden="false" customHeight="true" outlineLevel="0" collapsed="false">
      <c r="B24" s="12" t="s">
        <v>31</v>
      </c>
      <c r="C24" s="12"/>
    </row>
  </sheetData>
  <mergeCells count="7">
    <mergeCell ref="A1:C1"/>
    <mergeCell ref="A2:C2"/>
    <mergeCell ref="B20:C20"/>
    <mergeCell ref="B21:C21"/>
    <mergeCell ref="B22:C22"/>
    <mergeCell ref="B23:C23"/>
    <mergeCell ref="B24:C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D9C45"/>
    <pageSetUpPr fitToPage="true"/>
  </sheetPr>
  <dimension ref="A1: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8"/>
    <col collapsed="false" customWidth="true" hidden="false" outlineLevel="0" max="3" min="3" style="0" width="70"/>
  </cols>
  <sheetData>
    <row r="1" customFormat="false" ht="39.75" hidden="false" customHeight="true" outlineLevel="0" collapsed="false">
      <c r="A1" s="1" t="s">
        <v>32</v>
      </c>
      <c r="B1" s="1"/>
      <c r="C1" s="1"/>
    </row>
    <row r="2" customFormat="false" ht="19.5" hidden="false" customHeight="true" outlineLevel="0" collapsed="false">
      <c r="A2" s="2" t="s">
        <v>33</v>
      </c>
      <c r="B2" s="2"/>
      <c r="C2" s="2"/>
    </row>
    <row r="4" customFormat="false" ht="27.75" hidden="false" customHeight="true" outlineLevel="0" collapsed="false">
      <c r="A4" s="13" t="s">
        <v>34</v>
      </c>
      <c r="B4" s="13" t="s">
        <v>35</v>
      </c>
      <c r="C4" s="13" t="s">
        <v>36</v>
      </c>
    </row>
    <row r="5" customFormat="false" ht="30" hidden="false" customHeight="true" outlineLevel="0" collapsed="false">
      <c r="A5" s="14" t="s">
        <v>37</v>
      </c>
      <c r="B5" s="15" t="n">
        <v>25</v>
      </c>
      <c r="C5" s="16" t="s">
        <v>38</v>
      </c>
    </row>
    <row r="6" customFormat="false" ht="30" hidden="false" customHeight="true" outlineLevel="0" collapsed="false">
      <c r="A6" s="14" t="s">
        <v>39</v>
      </c>
      <c r="B6" s="15" t="n">
        <v>50</v>
      </c>
      <c r="C6" s="16" t="s">
        <v>40</v>
      </c>
    </row>
    <row r="7" customFormat="false" ht="30" hidden="false" customHeight="true" outlineLevel="0" collapsed="false">
      <c r="A7" s="14" t="s">
        <v>41</v>
      </c>
      <c r="B7" s="15" t="n">
        <v>90</v>
      </c>
      <c r="C7" s="16" t="s">
        <v>42</v>
      </c>
    </row>
    <row r="8" customFormat="false" ht="30" hidden="false" customHeight="true" outlineLevel="0" collapsed="false">
      <c r="A8" s="14" t="s">
        <v>43</v>
      </c>
      <c r="B8" s="15" t="n">
        <v>150</v>
      </c>
      <c r="C8" s="16" t="s">
        <v>44</v>
      </c>
    </row>
    <row r="9" customFormat="false" ht="30" hidden="false" customHeight="true" outlineLevel="0" collapsed="false">
      <c r="A9" s="14" t="s">
        <v>45</v>
      </c>
      <c r="B9" s="17" t="n">
        <v>2.5</v>
      </c>
      <c r="C9" s="16" t="s">
        <v>46</v>
      </c>
    </row>
    <row r="10" customFormat="false" ht="30" hidden="false" customHeight="true" outlineLevel="0" collapsed="false">
      <c r="A10" s="14" t="s">
        <v>47</v>
      </c>
      <c r="B10" s="18" t="n">
        <v>600</v>
      </c>
      <c r="C10" s="16" t="s">
        <v>48</v>
      </c>
    </row>
    <row r="11" customFormat="false" ht="30" hidden="false" customHeight="true" outlineLevel="0" collapsed="false">
      <c r="A11" s="14" t="s">
        <v>49</v>
      </c>
      <c r="B11" s="19" t="n">
        <v>0.6</v>
      </c>
      <c r="C11" s="16" t="s">
        <v>50</v>
      </c>
    </row>
    <row r="13" customFormat="false" ht="15" hidden="false" customHeight="true" outlineLevel="0" collapsed="false">
      <c r="A13" s="20" t="s">
        <v>51</v>
      </c>
      <c r="B13" s="20"/>
      <c r="C13" s="20"/>
    </row>
  </sheetData>
  <mergeCells count="3">
    <mergeCell ref="A1:C1"/>
    <mergeCell ref="A2:C2"/>
    <mergeCell ref="A13:C1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F4866"/>
    <pageSetUpPr fitToPage="true"/>
  </sheetPr>
  <dimension ref="A1:U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1"/>
    <col collapsed="false" customWidth="true" hidden="false" outlineLevel="0" max="3" min="3" style="0" width="12"/>
    <col collapsed="false" customWidth="true" hidden="false" outlineLevel="0" max="4" min="4" style="0" width="10"/>
    <col collapsed="false" customWidth="true" hidden="false" outlineLevel="0" max="6" min="5" style="0" width="11"/>
    <col collapsed="false" customWidth="true" hidden="false" outlineLevel="0" max="7" min="7" style="0" width="12"/>
    <col collapsed="false" customWidth="true" hidden="false" outlineLevel="0" max="8" min="8" style="0" width="13"/>
    <col collapsed="false" customWidth="true" hidden="false" outlineLevel="0" max="10" min="9" style="0" width="11"/>
    <col collapsed="false" customWidth="true" hidden="false" outlineLevel="0" max="11" min="11" style="0" width="10"/>
    <col collapsed="false" customWidth="true" hidden="false" outlineLevel="0" max="12" min="12" style="0" width="11"/>
    <col collapsed="false" customWidth="true" hidden="false" outlineLevel="0" max="13" min="13" style="0" width="15"/>
    <col collapsed="false" customWidth="true" hidden="false" outlineLevel="0" max="14" min="14" style="0" width="11"/>
    <col collapsed="false" customWidth="true" hidden="false" outlineLevel="0" max="15" min="15" style="0" width="12"/>
    <col collapsed="false" customWidth="true" hidden="false" outlineLevel="0" max="17" min="16" style="0" width="11"/>
    <col collapsed="false" customWidth="true" hidden="false" outlineLevel="0" max="18" min="18" style="0" width="13"/>
    <col collapsed="false" customWidth="true" hidden="false" outlineLevel="0" max="20" min="19" style="0" width="12"/>
    <col collapsed="false" customWidth="true" hidden="false" outlineLevel="0" max="21" min="21" style="0" width="40"/>
  </cols>
  <sheetData>
    <row r="1" customFormat="false" ht="39.75" hidden="false" customHeight="true" outlineLevel="0" collapsed="false">
      <c r="A1" s="1" t="s">
        <v>52</v>
      </c>
      <c r="B1" s="1"/>
      <c r="C1" s="1"/>
      <c r="D1" s="1"/>
      <c r="E1" s="1"/>
      <c r="F1" s="1"/>
      <c r="G1" s="1"/>
      <c r="H1" s="1"/>
      <c r="I1" s="1"/>
      <c r="J1" s="1"/>
      <c r="K1" s="1"/>
      <c r="L1" s="1"/>
      <c r="M1" s="1"/>
      <c r="N1" s="1"/>
      <c r="O1" s="1"/>
      <c r="P1" s="1"/>
      <c r="Q1" s="1"/>
      <c r="R1" s="1"/>
      <c r="S1" s="1"/>
      <c r="T1" s="1"/>
      <c r="U1" s="1"/>
    </row>
    <row r="2" customFormat="false" ht="19.5" hidden="false" customHeight="true" outlineLevel="0" collapsed="false">
      <c r="A2" s="2" t="s">
        <v>53</v>
      </c>
      <c r="B2" s="2"/>
      <c r="C2" s="2"/>
      <c r="D2" s="2"/>
      <c r="E2" s="2"/>
      <c r="F2" s="2"/>
      <c r="G2" s="2"/>
      <c r="H2" s="2"/>
      <c r="I2" s="2"/>
      <c r="J2" s="2"/>
      <c r="K2" s="2"/>
      <c r="L2" s="2"/>
      <c r="M2" s="2"/>
      <c r="N2" s="2"/>
      <c r="O2" s="2"/>
      <c r="P2" s="2"/>
      <c r="Q2" s="2"/>
      <c r="R2" s="2"/>
      <c r="S2" s="2"/>
      <c r="T2" s="2"/>
      <c r="U2" s="2"/>
    </row>
    <row r="3" customFormat="false" ht="18" hidden="false" customHeight="true" outlineLevel="0" collapsed="false">
      <c r="A3" s="20" t="s">
        <v>54</v>
      </c>
      <c r="B3" s="20"/>
      <c r="C3" s="20"/>
      <c r="D3" s="20"/>
      <c r="E3" s="20"/>
      <c r="F3" s="20"/>
      <c r="G3" s="20"/>
      <c r="H3" s="20"/>
      <c r="I3" s="20"/>
      <c r="J3" s="20"/>
      <c r="K3" s="20"/>
      <c r="L3" s="20"/>
      <c r="M3" s="20"/>
      <c r="N3" s="20"/>
      <c r="O3" s="20"/>
      <c r="P3" s="20"/>
      <c r="Q3" s="20"/>
      <c r="R3" s="20"/>
      <c r="S3" s="20"/>
      <c r="T3" s="20"/>
      <c r="U3" s="20"/>
    </row>
    <row r="5" customFormat="false" ht="54" hidden="false" customHeight="true" outlineLevel="0" collapsed="false">
      <c r="A5" s="13" t="s">
        <v>55</v>
      </c>
      <c r="B5" s="13" t="s">
        <v>56</v>
      </c>
      <c r="C5" s="13" t="s">
        <v>57</v>
      </c>
      <c r="D5" s="13" t="s">
        <v>58</v>
      </c>
      <c r="E5" s="13" t="s">
        <v>59</v>
      </c>
      <c r="F5" s="13" t="s">
        <v>60</v>
      </c>
      <c r="G5" s="13" t="s">
        <v>61</v>
      </c>
      <c r="H5" s="21" t="s">
        <v>62</v>
      </c>
      <c r="I5" s="21" t="s">
        <v>63</v>
      </c>
      <c r="J5" s="21" t="s">
        <v>64</v>
      </c>
      <c r="K5" s="21" t="s">
        <v>65</v>
      </c>
      <c r="L5" s="21" t="s">
        <v>66</v>
      </c>
      <c r="M5" s="21" t="s">
        <v>67</v>
      </c>
      <c r="N5" s="13" t="s">
        <v>68</v>
      </c>
      <c r="O5" s="13" t="s">
        <v>69</v>
      </c>
      <c r="P5" s="13" t="s">
        <v>70</v>
      </c>
      <c r="Q5" s="13" t="s">
        <v>71</v>
      </c>
      <c r="R5" s="13" t="s">
        <v>72</v>
      </c>
      <c r="S5" s="13" t="s">
        <v>73</v>
      </c>
      <c r="T5" s="13" t="s">
        <v>74</v>
      </c>
      <c r="U5" s="13" t="s">
        <v>75</v>
      </c>
    </row>
    <row r="6" customFormat="false" ht="15" hidden="false" customHeight="false" outlineLevel="0" collapsed="false">
      <c r="A6" s="22" t="n">
        <v>46300</v>
      </c>
      <c r="B6" s="23" t="n">
        <f aca="false">IF(A6="","",DATE(YEAR(A6),MONTH(A6),1))</f>
        <v>46296</v>
      </c>
      <c r="C6" s="24" t="n">
        <v>150</v>
      </c>
      <c r="D6" s="25" t="n">
        <v>8200</v>
      </c>
      <c r="E6" s="26" t="n">
        <v>1.8</v>
      </c>
      <c r="F6" s="27" t="n">
        <v>0.014</v>
      </c>
      <c r="G6" s="25" t="n">
        <v>9</v>
      </c>
      <c r="H6" s="25" t="n">
        <v>8</v>
      </c>
      <c r="I6" s="25" t="n">
        <v>7</v>
      </c>
      <c r="J6" s="25" t="n">
        <v>4</v>
      </c>
      <c r="K6" s="25" t="n">
        <v>3</v>
      </c>
      <c r="L6" s="25" t="n">
        <v>2</v>
      </c>
      <c r="M6" s="24" t="n">
        <v>380</v>
      </c>
      <c r="N6" s="28" t="n">
        <f aca="false">IF(AND(ISNUMBER(C6),N(G6)&gt;0),C6/G6,"")</f>
        <v>16.6666666666667</v>
      </c>
      <c r="O6" s="28" t="n">
        <f aca="false">IF(AND(ISNUMBER(C6),N(J6)&gt;0),C6/J6,"")</f>
        <v>37.5</v>
      </c>
      <c r="P6" s="28" t="n">
        <f aca="false">IF(AND(ISNUMBER(C6),N(L6)&gt;0),C6/L6,"")</f>
        <v>75</v>
      </c>
      <c r="Q6" s="29" t="n">
        <f aca="false">IF(AND(N(H6)&gt;0,ISNUMBER(L6)),L6/H6,"")</f>
        <v>0.25</v>
      </c>
      <c r="R6" s="30" t="n">
        <f aca="false">IF(AND(N(H6)&gt;0,ISNUMBER(G6)),(G6-H6)/H6,"")</f>
        <v>0.125</v>
      </c>
      <c r="S6" s="31" t="n">
        <f aca="false">IF(AND(N(C6)&gt;0,ISNUMBER(M6)),M6/C6,"")</f>
        <v>2.53333333333333</v>
      </c>
      <c r="T6" s="32" t="str">
        <f aca="false">IF(ISNUMBER(E6),IF(E6&gt;=Targets!$B$9,"Check ads","OK"),"")</f>
        <v>OK</v>
      </c>
      <c r="U6" s="33" t="s">
        <v>76</v>
      </c>
    </row>
    <row r="7" customFormat="false" ht="15" hidden="false" customHeight="false" outlineLevel="0" collapsed="false">
      <c r="A7" s="22" t="n">
        <f aca="false">IF(A6="","",A6+7)</f>
        <v>46307</v>
      </c>
      <c r="B7" s="23" t="n">
        <f aca="false">IF(A7="","",DATE(YEAR(A7),MONTH(A7),1))</f>
        <v>46296</v>
      </c>
      <c r="C7" s="24"/>
      <c r="D7" s="25"/>
      <c r="E7" s="26"/>
      <c r="F7" s="27"/>
      <c r="G7" s="25"/>
      <c r="H7" s="25"/>
      <c r="I7" s="25"/>
      <c r="J7" s="25"/>
      <c r="K7" s="25"/>
      <c r="L7" s="25"/>
      <c r="M7" s="24"/>
      <c r="N7" s="28" t="str">
        <f aca="false">IF(AND(ISNUMBER(C7),N(G7)&gt;0),C7/G7,"")</f>
        <v/>
      </c>
      <c r="O7" s="28" t="str">
        <f aca="false">IF(AND(ISNUMBER(C7),N(J7)&gt;0),C7/J7,"")</f>
        <v/>
      </c>
      <c r="P7" s="28" t="str">
        <f aca="false">IF(AND(ISNUMBER(C7),N(L7)&gt;0),C7/L7,"")</f>
        <v/>
      </c>
      <c r="Q7" s="29" t="str">
        <f aca="false">IF(AND(N(H7)&gt;0,ISNUMBER(L7)),L7/H7,"")</f>
        <v/>
      </c>
      <c r="R7" s="30" t="str">
        <f aca="false">IF(AND(N(H7)&gt;0,ISNUMBER(G7)),(G7-H7)/H7,"")</f>
        <v/>
      </c>
      <c r="S7" s="31" t="str">
        <f aca="false">IF(AND(N(C7)&gt;0,ISNUMBER(M7)),M7/C7,"")</f>
        <v/>
      </c>
      <c r="T7" s="32" t="str">
        <f aca="false">IF(ISNUMBER(E7),IF(E7&gt;=Targets!$B$9,"Check ads","OK"),"")</f>
        <v/>
      </c>
      <c r="U7" s="34"/>
    </row>
    <row r="8" customFormat="false" ht="15" hidden="false" customHeight="false" outlineLevel="0" collapsed="false">
      <c r="A8" s="22" t="n">
        <f aca="false">IF(A7="","",A7+7)</f>
        <v>46314</v>
      </c>
      <c r="B8" s="23" t="n">
        <f aca="false">IF(A8="","",DATE(YEAR(A8),MONTH(A8),1))</f>
        <v>46296</v>
      </c>
      <c r="C8" s="24"/>
      <c r="D8" s="25"/>
      <c r="E8" s="26"/>
      <c r="F8" s="27"/>
      <c r="G8" s="25"/>
      <c r="H8" s="25"/>
      <c r="I8" s="25"/>
      <c r="J8" s="25"/>
      <c r="K8" s="25"/>
      <c r="L8" s="25"/>
      <c r="M8" s="24"/>
      <c r="N8" s="28" t="str">
        <f aca="false">IF(AND(ISNUMBER(C8),N(G8)&gt;0),C8/G8,"")</f>
        <v/>
      </c>
      <c r="O8" s="28" t="str">
        <f aca="false">IF(AND(ISNUMBER(C8),N(J8)&gt;0),C8/J8,"")</f>
        <v/>
      </c>
      <c r="P8" s="28" t="str">
        <f aca="false">IF(AND(ISNUMBER(C8),N(L8)&gt;0),C8/L8,"")</f>
        <v/>
      </c>
      <c r="Q8" s="29" t="str">
        <f aca="false">IF(AND(N(H8)&gt;0,ISNUMBER(L8)),L8/H8,"")</f>
        <v/>
      </c>
      <c r="R8" s="30" t="str">
        <f aca="false">IF(AND(N(H8)&gt;0,ISNUMBER(G8)),(G8-H8)/H8,"")</f>
        <v/>
      </c>
      <c r="S8" s="31" t="str">
        <f aca="false">IF(AND(N(C8)&gt;0,ISNUMBER(M8)),M8/C8,"")</f>
        <v/>
      </c>
      <c r="T8" s="32" t="str">
        <f aca="false">IF(ISNUMBER(E8),IF(E8&gt;=Targets!$B$9,"Check ads","OK"),"")</f>
        <v/>
      </c>
      <c r="U8" s="34"/>
    </row>
    <row r="9" customFormat="false" ht="15" hidden="false" customHeight="false" outlineLevel="0" collapsed="false">
      <c r="A9" s="22" t="n">
        <f aca="false">IF(A8="","",A8+7)</f>
        <v>46321</v>
      </c>
      <c r="B9" s="23" t="n">
        <f aca="false">IF(A9="","",DATE(YEAR(A9),MONTH(A9),1))</f>
        <v>46296</v>
      </c>
      <c r="C9" s="24"/>
      <c r="D9" s="25"/>
      <c r="E9" s="26"/>
      <c r="F9" s="27"/>
      <c r="G9" s="25"/>
      <c r="H9" s="25"/>
      <c r="I9" s="25"/>
      <c r="J9" s="25"/>
      <c r="K9" s="25"/>
      <c r="L9" s="25"/>
      <c r="M9" s="24"/>
      <c r="N9" s="28" t="str">
        <f aca="false">IF(AND(ISNUMBER(C9),N(G9)&gt;0),C9/G9,"")</f>
        <v/>
      </c>
      <c r="O9" s="28" t="str">
        <f aca="false">IF(AND(ISNUMBER(C9),N(J9)&gt;0),C9/J9,"")</f>
        <v/>
      </c>
      <c r="P9" s="28" t="str">
        <f aca="false">IF(AND(ISNUMBER(C9),N(L9)&gt;0),C9/L9,"")</f>
        <v/>
      </c>
      <c r="Q9" s="29" t="str">
        <f aca="false">IF(AND(N(H9)&gt;0,ISNUMBER(L9)),L9/H9,"")</f>
        <v/>
      </c>
      <c r="R9" s="30" t="str">
        <f aca="false">IF(AND(N(H9)&gt;0,ISNUMBER(G9)),(G9-H9)/H9,"")</f>
        <v/>
      </c>
      <c r="S9" s="31" t="str">
        <f aca="false">IF(AND(N(C9)&gt;0,ISNUMBER(M9)),M9/C9,"")</f>
        <v/>
      </c>
      <c r="T9" s="32" t="str">
        <f aca="false">IF(ISNUMBER(E9),IF(E9&gt;=Targets!$B$9,"Check ads","OK"),"")</f>
        <v/>
      </c>
      <c r="U9" s="34"/>
    </row>
    <row r="10" customFormat="false" ht="15" hidden="false" customHeight="false" outlineLevel="0" collapsed="false">
      <c r="A10" s="22" t="n">
        <f aca="false">IF(A9="","",A9+7)</f>
        <v>46328</v>
      </c>
      <c r="B10" s="23" t="n">
        <f aca="false">IF(A10="","",DATE(YEAR(A10),MONTH(A10),1))</f>
        <v>46327</v>
      </c>
      <c r="C10" s="24"/>
      <c r="D10" s="25"/>
      <c r="E10" s="26"/>
      <c r="F10" s="27"/>
      <c r="G10" s="25"/>
      <c r="H10" s="25"/>
      <c r="I10" s="25"/>
      <c r="J10" s="25"/>
      <c r="K10" s="25"/>
      <c r="L10" s="25"/>
      <c r="M10" s="24"/>
      <c r="N10" s="28" t="str">
        <f aca="false">IF(AND(ISNUMBER(C10),N(G10)&gt;0),C10/G10,"")</f>
        <v/>
      </c>
      <c r="O10" s="28" t="str">
        <f aca="false">IF(AND(ISNUMBER(C10),N(J10)&gt;0),C10/J10,"")</f>
        <v/>
      </c>
      <c r="P10" s="28" t="str">
        <f aca="false">IF(AND(ISNUMBER(C10),N(L10)&gt;0),C10/L10,"")</f>
        <v/>
      </c>
      <c r="Q10" s="29" t="str">
        <f aca="false">IF(AND(N(H10)&gt;0,ISNUMBER(L10)),L10/H10,"")</f>
        <v/>
      </c>
      <c r="R10" s="30" t="str">
        <f aca="false">IF(AND(N(H10)&gt;0,ISNUMBER(G10)),(G10-H10)/H10,"")</f>
        <v/>
      </c>
      <c r="S10" s="31" t="str">
        <f aca="false">IF(AND(N(C10)&gt;0,ISNUMBER(M10)),M10/C10,"")</f>
        <v/>
      </c>
      <c r="T10" s="32" t="str">
        <f aca="false">IF(ISNUMBER(E10),IF(E10&gt;=Targets!$B$9,"Check ads","OK"),"")</f>
        <v/>
      </c>
      <c r="U10" s="34"/>
    </row>
    <row r="11" customFormat="false" ht="15" hidden="false" customHeight="false" outlineLevel="0" collapsed="false">
      <c r="A11" s="22" t="n">
        <f aca="false">IF(A10="","",A10+7)</f>
        <v>46335</v>
      </c>
      <c r="B11" s="23" t="n">
        <f aca="false">IF(A11="","",DATE(YEAR(A11),MONTH(A11),1))</f>
        <v>46327</v>
      </c>
      <c r="C11" s="24"/>
      <c r="D11" s="25"/>
      <c r="E11" s="26"/>
      <c r="F11" s="27"/>
      <c r="G11" s="25"/>
      <c r="H11" s="25"/>
      <c r="I11" s="25"/>
      <c r="J11" s="25"/>
      <c r="K11" s="25"/>
      <c r="L11" s="25"/>
      <c r="M11" s="24"/>
      <c r="N11" s="28" t="str">
        <f aca="false">IF(AND(ISNUMBER(C11),N(G11)&gt;0),C11/G11,"")</f>
        <v/>
      </c>
      <c r="O11" s="28" t="str">
        <f aca="false">IF(AND(ISNUMBER(C11),N(J11)&gt;0),C11/J11,"")</f>
        <v/>
      </c>
      <c r="P11" s="28" t="str">
        <f aca="false">IF(AND(ISNUMBER(C11),N(L11)&gt;0),C11/L11,"")</f>
        <v/>
      </c>
      <c r="Q11" s="29" t="str">
        <f aca="false">IF(AND(N(H11)&gt;0,ISNUMBER(L11)),L11/H11,"")</f>
        <v/>
      </c>
      <c r="R11" s="30" t="str">
        <f aca="false">IF(AND(N(H11)&gt;0,ISNUMBER(G11)),(G11-H11)/H11,"")</f>
        <v/>
      </c>
      <c r="S11" s="31" t="str">
        <f aca="false">IF(AND(N(C11)&gt;0,ISNUMBER(M11)),M11/C11,"")</f>
        <v/>
      </c>
      <c r="T11" s="32" t="str">
        <f aca="false">IF(ISNUMBER(E11),IF(E11&gt;=Targets!$B$9,"Check ads","OK"),"")</f>
        <v/>
      </c>
      <c r="U11" s="34"/>
    </row>
    <row r="12" customFormat="false" ht="15" hidden="false" customHeight="false" outlineLevel="0" collapsed="false">
      <c r="A12" s="22" t="n">
        <f aca="false">IF(A11="","",A11+7)</f>
        <v>46342</v>
      </c>
      <c r="B12" s="23" t="n">
        <f aca="false">IF(A12="","",DATE(YEAR(A12),MONTH(A12),1))</f>
        <v>46327</v>
      </c>
      <c r="C12" s="24"/>
      <c r="D12" s="25"/>
      <c r="E12" s="26"/>
      <c r="F12" s="27"/>
      <c r="G12" s="25"/>
      <c r="H12" s="25"/>
      <c r="I12" s="25"/>
      <c r="J12" s="25"/>
      <c r="K12" s="25"/>
      <c r="L12" s="25"/>
      <c r="M12" s="24"/>
      <c r="N12" s="28" t="str">
        <f aca="false">IF(AND(ISNUMBER(C12),N(G12)&gt;0),C12/G12,"")</f>
        <v/>
      </c>
      <c r="O12" s="28" t="str">
        <f aca="false">IF(AND(ISNUMBER(C12),N(J12)&gt;0),C12/J12,"")</f>
        <v/>
      </c>
      <c r="P12" s="28" t="str">
        <f aca="false">IF(AND(ISNUMBER(C12),N(L12)&gt;0),C12/L12,"")</f>
        <v/>
      </c>
      <c r="Q12" s="29" t="str">
        <f aca="false">IF(AND(N(H12)&gt;0,ISNUMBER(L12)),L12/H12,"")</f>
        <v/>
      </c>
      <c r="R12" s="30" t="str">
        <f aca="false">IF(AND(N(H12)&gt;0,ISNUMBER(G12)),(G12-H12)/H12,"")</f>
        <v/>
      </c>
      <c r="S12" s="31" t="str">
        <f aca="false">IF(AND(N(C12)&gt;0,ISNUMBER(M12)),M12/C12,"")</f>
        <v/>
      </c>
      <c r="T12" s="32" t="str">
        <f aca="false">IF(ISNUMBER(E12),IF(E12&gt;=Targets!$B$9,"Check ads","OK"),"")</f>
        <v/>
      </c>
      <c r="U12" s="34"/>
    </row>
    <row r="13" customFormat="false" ht="15" hidden="false" customHeight="false" outlineLevel="0" collapsed="false">
      <c r="A13" s="22" t="n">
        <f aca="false">IF(A12="","",A12+7)</f>
        <v>46349</v>
      </c>
      <c r="B13" s="23" t="n">
        <f aca="false">IF(A13="","",DATE(YEAR(A13),MONTH(A13),1))</f>
        <v>46327</v>
      </c>
      <c r="C13" s="24"/>
      <c r="D13" s="25"/>
      <c r="E13" s="26"/>
      <c r="F13" s="27"/>
      <c r="G13" s="25"/>
      <c r="H13" s="25"/>
      <c r="I13" s="25"/>
      <c r="J13" s="25"/>
      <c r="K13" s="25"/>
      <c r="L13" s="25"/>
      <c r="M13" s="24"/>
      <c r="N13" s="28" t="str">
        <f aca="false">IF(AND(ISNUMBER(C13),N(G13)&gt;0),C13/G13,"")</f>
        <v/>
      </c>
      <c r="O13" s="28" t="str">
        <f aca="false">IF(AND(ISNUMBER(C13),N(J13)&gt;0),C13/J13,"")</f>
        <v/>
      </c>
      <c r="P13" s="28" t="str">
        <f aca="false">IF(AND(ISNUMBER(C13),N(L13)&gt;0),C13/L13,"")</f>
        <v/>
      </c>
      <c r="Q13" s="29" t="str">
        <f aca="false">IF(AND(N(H13)&gt;0,ISNUMBER(L13)),L13/H13,"")</f>
        <v/>
      </c>
      <c r="R13" s="30" t="str">
        <f aca="false">IF(AND(N(H13)&gt;0,ISNUMBER(G13)),(G13-H13)/H13,"")</f>
        <v/>
      </c>
      <c r="S13" s="31" t="str">
        <f aca="false">IF(AND(N(C13)&gt;0,ISNUMBER(M13)),M13/C13,"")</f>
        <v/>
      </c>
      <c r="T13" s="32" t="str">
        <f aca="false">IF(ISNUMBER(E13),IF(E13&gt;=Targets!$B$9,"Check ads","OK"),"")</f>
        <v/>
      </c>
      <c r="U13" s="34"/>
    </row>
    <row r="14" customFormat="false" ht="15" hidden="false" customHeight="false" outlineLevel="0" collapsed="false">
      <c r="A14" s="22" t="n">
        <f aca="false">IF(A13="","",A13+7)</f>
        <v>46356</v>
      </c>
      <c r="B14" s="23" t="n">
        <f aca="false">IF(A14="","",DATE(YEAR(A14),MONTH(A14),1))</f>
        <v>46327</v>
      </c>
      <c r="C14" s="24"/>
      <c r="D14" s="25"/>
      <c r="E14" s="26"/>
      <c r="F14" s="27"/>
      <c r="G14" s="25"/>
      <c r="H14" s="25"/>
      <c r="I14" s="25"/>
      <c r="J14" s="25"/>
      <c r="K14" s="25"/>
      <c r="L14" s="25"/>
      <c r="M14" s="24"/>
      <c r="N14" s="28" t="str">
        <f aca="false">IF(AND(ISNUMBER(C14),N(G14)&gt;0),C14/G14,"")</f>
        <v/>
      </c>
      <c r="O14" s="28" t="str">
        <f aca="false">IF(AND(ISNUMBER(C14),N(J14)&gt;0),C14/J14,"")</f>
        <v/>
      </c>
      <c r="P14" s="28" t="str">
        <f aca="false">IF(AND(ISNUMBER(C14),N(L14)&gt;0),C14/L14,"")</f>
        <v/>
      </c>
      <c r="Q14" s="29" t="str">
        <f aca="false">IF(AND(N(H14)&gt;0,ISNUMBER(L14)),L14/H14,"")</f>
        <v/>
      </c>
      <c r="R14" s="30" t="str">
        <f aca="false">IF(AND(N(H14)&gt;0,ISNUMBER(G14)),(G14-H14)/H14,"")</f>
        <v/>
      </c>
      <c r="S14" s="31" t="str">
        <f aca="false">IF(AND(N(C14)&gt;0,ISNUMBER(M14)),M14/C14,"")</f>
        <v/>
      </c>
      <c r="T14" s="32" t="str">
        <f aca="false">IF(ISNUMBER(E14),IF(E14&gt;=Targets!$B$9,"Check ads","OK"),"")</f>
        <v/>
      </c>
      <c r="U14" s="34"/>
    </row>
    <row r="15" customFormat="false" ht="15" hidden="false" customHeight="false" outlineLevel="0" collapsed="false">
      <c r="A15" s="22" t="n">
        <f aca="false">IF(A14="","",A14+7)</f>
        <v>46363</v>
      </c>
      <c r="B15" s="23" t="n">
        <f aca="false">IF(A15="","",DATE(YEAR(A15),MONTH(A15),1))</f>
        <v>46357</v>
      </c>
      <c r="C15" s="24"/>
      <c r="D15" s="25"/>
      <c r="E15" s="26"/>
      <c r="F15" s="27"/>
      <c r="G15" s="25"/>
      <c r="H15" s="25"/>
      <c r="I15" s="25"/>
      <c r="J15" s="25"/>
      <c r="K15" s="25"/>
      <c r="L15" s="25"/>
      <c r="M15" s="24"/>
      <c r="N15" s="28" t="str">
        <f aca="false">IF(AND(ISNUMBER(C15),N(G15)&gt;0),C15/G15,"")</f>
        <v/>
      </c>
      <c r="O15" s="28" t="str">
        <f aca="false">IF(AND(ISNUMBER(C15),N(J15)&gt;0),C15/J15,"")</f>
        <v/>
      </c>
      <c r="P15" s="28" t="str">
        <f aca="false">IF(AND(ISNUMBER(C15),N(L15)&gt;0),C15/L15,"")</f>
        <v/>
      </c>
      <c r="Q15" s="29" t="str">
        <f aca="false">IF(AND(N(H15)&gt;0,ISNUMBER(L15)),L15/H15,"")</f>
        <v/>
      </c>
      <c r="R15" s="30" t="str">
        <f aca="false">IF(AND(N(H15)&gt;0,ISNUMBER(G15)),(G15-H15)/H15,"")</f>
        <v/>
      </c>
      <c r="S15" s="31" t="str">
        <f aca="false">IF(AND(N(C15)&gt;0,ISNUMBER(M15)),M15/C15,"")</f>
        <v/>
      </c>
      <c r="T15" s="32" t="str">
        <f aca="false">IF(ISNUMBER(E15),IF(E15&gt;=Targets!$B$9,"Check ads","OK"),"")</f>
        <v/>
      </c>
      <c r="U15" s="34"/>
    </row>
    <row r="16" customFormat="false" ht="15" hidden="false" customHeight="false" outlineLevel="0" collapsed="false">
      <c r="A16" s="22" t="n">
        <f aca="false">IF(A15="","",A15+7)</f>
        <v>46370</v>
      </c>
      <c r="B16" s="23" t="n">
        <f aca="false">IF(A16="","",DATE(YEAR(A16),MONTH(A16),1))</f>
        <v>46357</v>
      </c>
      <c r="C16" s="24"/>
      <c r="D16" s="25"/>
      <c r="E16" s="26"/>
      <c r="F16" s="27"/>
      <c r="G16" s="25"/>
      <c r="H16" s="25"/>
      <c r="I16" s="25"/>
      <c r="J16" s="25"/>
      <c r="K16" s="25"/>
      <c r="L16" s="25"/>
      <c r="M16" s="24"/>
      <c r="N16" s="28" t="str">
        <f aca="false">IF(AND(ISNUMBER(C16),N(G16)&gt;0),C16/G16,"")</f>
        <v/>
      </c>
      <c r="O16" s="28" t="str">
        <f aca="false">IF(AND(ISNUMBER(C16),N(J16)&gt;0),C16/J16,"")</f>
        <v/>
      </c>
      <c r="P16" s="28" t="str">
        <f aca="false">IF(AND(ISNUMBER(C16),N(L16)&gt;0),C16/L16,"")</f>
        <v/>
      </c>
      <c r="Q16" s="29" t="str">
        <f aca="false">IF(AND(N(H16)&gt;0,ISNUMBER(L16)),L16/H16,"")</f>
        <v/>
      </c>
      <c r="R16" s="30" t="str">
        <f aca="false">IF(AND(N(H16)&gt;0,ISNUMBER(G16)),(G16-H16)/H16,"")</f>
        <v/>
      </c>
      <c r="S16" s="31" t="str">
        <f aca="false">IF(AND(N(C16)&gt;0,ISNUMBER(M16)),M16/C16,"")</f>
        <v/>
      </c>
      <c r="T16" s="32" t="str">
        <f aca="false">IF(ISNUMBER(E16),IF(E16&gt;=Targets!$B$9,"Check ads","OK"),"")</f>
        <v/>
      </c>
      <c r="U16" s="34"/>
    </row>
    <row r="17" customFormat="false" ht="15" hidden="false" customHeight="false" outlineLevel="0" collapsed="false">
      <c r="A17" s="22" t="n">
        <f aca="false">IF(A16="","",A16+7)</f>
        <v>46377</v>
      </c>
      <c r="B17" s="23" t="n">
        <f aca="false">IF(A17="","",DATE(YEAR(A17),MONTH(A17),1))</f>
        <v>46357</v>
      </c>
      <c r="C17" s="24"/>
      <c r="D17" s="25"/>
      <c r="E17" s="26"/>
      <c r="F17" s="27"/>
      <c r="G17" s="25"/>
      <c r="H17" s="25"/>
      <c r="I17" s="25"/>
      <c r="J17" s="25"/>
      <c r="K17" s="25"/>
      <c r="L17" s="25"/>
      <c r="M17" s="24"/>
      <c r="N17" s="28" t="str">
        <f aca="false">IF(AND(ISNUMBER(C17),N(G17)&gt;0),C17/G17,"")</f>
        <v/>
      </c>
      <c r="O17" s="28" t="str">
        <f aca="false">IF(AND(ISNUMBER(C17),N(J17)&gt;0),C17/J17,"")</f>
        <v/>
      </c>
      <c r="P17" s="28" t="str">
        <f aca="false">IF(AND(ISNUMBER(C17),N(L17)&gt;0),C17/L17,"")</f>
        <v/>
      </c>
      <c r="Q17" s="29" t="str">
        <f aca="false">IF(AND(N(H17)&gt;0,ISNUMBER(L17)),L17/H17,"")</f>
        <v/>
      </c>
      <c r="R17" s="30" t="str">
        <f aca="false">IF(AND(N(H17)&gt;0,ISNUMBER(G17)),(G17-H17)/H17,"")</f>
        <v/>
      </c>
      <c r="S17" s="31" t="str">
        <f aca="false">IF(AND(N(C17)&gt;0,ISNUMBER(M17)),M17/C17,"")</f>
        <v/>
      </c>
      <c r="T17" s="32" t="str">
        <f aca="false">IF(ISNUMBER(E17),IF(E17&gt;=Targets!$B$9,"Check ads","OK"),"")</f>
        <v/>
      </c>
      <c r="U17" s="34"/>
    </row>
    <row r="18" customFormat="false" ht="15" hidden="false" customHeight="false" outlineLevel="0" collapsed="false">
      <c r="A18" s="22" t="n">
        <f aca="false">IF(A17="","",A17+7)</f>
        <v>46384</v>
      </c>
      <c r="B18" s="23" t="n">
        <f aca="false">IF(A18="","",DATE(YEAR(A18),MONTH(A18),1))</f>
        <v>46357</v>
      </c>
      <c r="C18" s="24"/>
      <c r="D18" s="25"/>
      <c r="E18" s="26"/>
      <c r="F18" s="27"/>
      <c r="G18" s="25"/>
      <c r="H18" s="25"/>
      <c r="I18" s="25"/>
      <c r="J18" s="25"/>
      <c r="K18" s="25"/>
      <c r="L18" s="25"/>
      <c r="M18" s="24"/>
      <c r="N18" s="28" t="str">
        <f aca="false">IF(AND(ISNUMBER(C18),N(G18)&gt;0),C18/G18,"")</f>
        <v/>
      </c>
      <c r="O18" s="28" t="str">
        <f aca="false">IF(AND(ISNUMBER(C18),N(J18)&gt;0),C18/J18,"")</f>
        <v/>
      </c>
      <c r="P18" s="28" t="str">
        <f aca="false">IF(AND(ISNUMBER(C18),N(L18)&gt;0),C18/L18,"")</f>
        <v/>
      </c>
      <c r="Q18" s="29" t="str">
        <f aca="false">IF(AND(N(H18)&gt;0,ISNUMBER(L18)),L18/H18,"")</f>
        <v/>
      </c>
      <c r="R18" s="30" t="str">
        <f aca="false">IF(AND(N(H18)&gt;0,ISNUMBER(G18)),(G18-H18)/H18,"")</f>
        <v/>
      </c>
      <c r="S18" s="31" t="str">
        <f aca="false">IF(AND(N(C18)&gt;0,ISNUMBER(M18)),M18/C18,"")</f>
        <v/>
      </c>
      <c r="T18" s="32" t="str">
        <f aca="false">IF(ISNUMBER(E18),IF(E18&gt;=Targets!$B$9,"Check ads","OK"),"")</f>
        <v/>
      </c>
      <c r="U18" s="34"/>
    </row>
    <row r="19" customFormat="false" ht="15" hidden="false" customHeight="false" outlineLevel="0" collapsed="false">
      <c r="A19" s="22" t="n">
        <f aca="false">IF(A18="","",A18+7)</f>
        <v>46391</v>
      </c>
      <c r="B19" s="23" t="n">
        <f aca="false">IF(A19="","",DATE(YEAR(A19),MONTH(A19),1))</f>
        <v>46388</v>
      </c>
      <c r="C19" s="24"/>
      <c r="D19" s="25"/>
      <c r="E19" s="26"/>
      <c r="F19" s="27"/>
      <c r="G19" s="25"/>
      <c r="H19" s="25"/>
      <c r="I19" s="25"/>
      <c r="J19" s="25"/>
      <c r="K19" s="25"/>
      <c r="L19" s="25"/>
      <c r="M19" s="24"/>
      <c r="N19" s="28" t="str">
        <f aca="false">IF(AND(ISNUMBER(C19),N(G19)&gt;0),C19/G19,"")</f>
        <v/>
      </c>
      <c r="O19" s="28" t="str">
        <f aca="false">IF(AND(ISNUMBER(C19),N(J19)&gt;0),C19/J19,"")</f>
        <v/>
      </c>
      <c r="P19" s="28" t="str">
        <f aca="false">IF(AND(ISNUMBER(C19),N(L19)&gt;0),C19/L19,"")</f>
        <v/>
      </c>
      <c r="Q19" s="29" t="str">
        <f aca="false">IF(AND(N(H19)&gt;0,ISNUMBER(L19)),L19/H19,"")</f>
        <v/>
      </c>
      <c r="R19" s="30" t="str">
        <f aca="false">IF(AND(N(H19)&gt;0,ISNUMBER(G19)),(G19-H19)/H19,"")</f>
        <v/>
      </c>
      <c r="S19" s="31" t="str">
        <f aca="false">IF(AND(N(C19)&gt;0,ISNUMBER(M19)),M19/C19,"")</f>
        <v/>
      </c>
      <c r="T19" s="32" t="str">
        <f aca="false">IF(ISNUMBER(E19),IF(E19&gt;=Targets!$B$9,"Check ads","OK"),"")</f>
        <v/>
      </c>
      <c r="U19" s="34"/>
    </row>
    <row r="20" customFormat="false" ht="15" hidden="false" customHeight="false" outlineLevel="0" collapsed="false">
      <c r="A20" s="22" t="n">
        <f aca="false">IF(A19="","",A19+7)</f>
        <v>46398</v>
      </c>
      <c r="B20" s="23" t="n">
        <f aca="false">IF(A20="","",DATE(YEAR(A20),MONTH(A20),1))</f>
        <v>46388</v>
      </c>
      <c r="C20" s="24"/>
      <c r="D20" s="25"/>
      <c r="E20" s="26"/>
      <c r="F20" s="27"/>
      <c r="G20" s="25"/>
      <c r="H20" s="25"/>
      <c r="I20" s="25"/>
      <c r="J20" s="25"/>
      <c r="K20" s="25"/>
      <c r="L20" s="25"/>
      <c r="M20" s="24"/>
      <c r="N20" s="28" t="str">
        <f aca="false">IF(AND(ISNUMBER(C20),N(G20)&gt;0),C20/G20,"")</f>
        <v/>
      </c>
      <c r="O20" s="28" t="str">
        <f aca="false">IF(AND(ISNUMBER(C20),N(J20)&gt;0),C20/J20,"")</f>
        <v/>
      </c>
      <c r="P20" s="28" t="str">
        <f aca="false">IF(AND(ISNUMBER(C20),N(L20)&gt;0),C20/L20,"")</f>
        <v/>
      </c>
      <c r="Q20" s="29" t="str">
        <f aca="false">IF(AND(N(H20)&gt;0,ISNUMBER(L20)),L20/H20,"")</f>
        <v/>
      </c>
      <c r="R20" s="30" t="str">
        <f aca="false">IF(AND(N(H20)&gt;0,ISNUMBER(G20)),(G20-H20)/H20,"")</f>
        <v/>
      </c>
      <c r="S20" s="31" t="str">
        <f aca="false">IF(AND(N(C20)&gt;0,ISNUMBER(M20)),M20/C20,"")</f>
        <v/>
      </c>
      <c r="T20" s="32" t="str">
        <f aca="false">IF(ISNUMBER(E20),IF(E20&gt;=Targets!$B$9,"Check ads","OK"),"")</f>
        <v/>
      </c>
      <c r="U20" s="34"/>
    </row>
    <row r="21" customFormat="false" ht="15" hidden="false" customHeight="false" outlineLevel="0" collapsed="false">
      <c r="A21" s="22" t="n">
        <f aca="false">IF(A20="","",A20+7)</f>
        <v>46405</v>
      </c>
      <c r="B21" s="23" t="n">
        <f aca="false">IF(A21="","",DATE(YEAR(A21),MONTH(A21),1))</f>
        <v>46388</v>
      </c>
      <c r="C21" s="24"/>
      <c r="D21" s="25"/>
      <c r="E21" s="26"/>
      <c r="F21" s="27"/>
      <c r="G21" s="25"/>
      <c r="H21" s="25"/>
      <c r="I21" s="25"/>
      <c r="J21" s="25"/>
      <c r="K21" s="25"/>
      <c r="L21" s="25"/>
      <c r="M21" s="24"/>
      <c r="N21" s="28" t="str">
        <f aca="false">IF(AND(ISNUMBER(C21),N(G21)&gt;0),C21/G21,"")</f>
        <v/>
      </c>
      <c r="O21" s="28" t="str">
        <f aca="false">IF(AND(ISNUMBER(C21),N(J21)&gt;0),C21/J21,"")</f>
        <v/>
      </c>
      <c r="P21" s="28" t="str">
        <f aca="false">IF(AND(ISNUMBER(C21),N(L21)&gt;0),C21/L21,"")</f>
        <v/>
      </c>
      <c r="Q21" s="29" t="str">
        <f aca="false">IF(AND(N(H21)&gt;0,ISNUMBER(L21)),L21/H21,"")</f>
        <v/>
      </c>
      <c r="R21" s="30" t="str">
        <f aca="false">IF(AND(N(H21)&gt;0,ISNUMBER(G21)),(G21-H21)/H21,"")</f>
        <v/>
      </c>
      <c r="S21" s="31" t="str">
        <f aca="false">IF(AND(N(C21)&gt;0,ISNUMBER(M21)),M21/C21,"")</f>
        <v/>
      </c>
      <c r="T21" s="32" t="str">
        <f aca="false">IF(ISNUMBER(E21),IF(E21&gt;=Targets!$B$9,"Check ads","OK"),"")</f>
        <v/>
      </c>
      <c r="U21" s="34"/>
    </row>
    <row r="22" customFormat="false" ht="15" hidden="false" customHeight="false" outlineLevel="0" collapsed="false">
      <c r="A22" s="22" t="n">
        <f aca="false">IF(A21="","",A21+7)</f>
        <v>46412</v>
      </c>
      <c r="B22" s="23" t="n">
        <f aca="false">IF(A22="","",DATE(YEAR(A22),MONTH(A22),1))</f>
        <v>46388</v>
      </c>
      <c r="C22" s="24"/>
      <c r="D22" s="25"/>
      <c r="E22" s="26"/>
      <c r="F22" s="27"/>
      <c r="G22" s="25"/>
      <c r="H22" s="25"/>
      <c r="I22" s="25"/>
      <c r="J22" s="25"/>
      <c r="K22" s="25"/>
      <c r="L22" s="25"/>
      <c r="M22" s="24"/>
      <c r="N22" s="28" t="str">
        <f aca="false">IF(AND(ISNUMBER(C22),N(G22)&gt;0),C22/G22,"")</f>
        <v/>
      </c>
      <c r="O22" s="28" t="str">
        <f aca="false">IF(AND(ISNUMBER(C22),N(J22)&gt;0),C22/J22,"")</f>
        <v/>
      </c>
      <c r="P22" s="28" t="str">
        <f aca="false">IF(AND(ISNUMBER(C22),N(L22)&gt;0),C22/L22,"")</f>
        <v/>
      </c>
      <c r="Q22" s="29" t="str">
        <f aca="false">IF(AND(N(H22)&gt;0,ISNUMBER(L22)),L22/H22,"")</f>
        <v/>
      </c>
      <c r="R22" s="30" t="str">
        <f aca="false">IF(AND(N(H22)&gt;0,ISNUMBER(G22)),(G22-H22)/H22,"")</f>
        <v/>
      </c>
      <c r="S22" s="31" t="str">
        <f aca="false">IF(AND(N(C22)&gt;0,ISNUMBER(M22)),M22/C22,"")</f>
        <v/>
      </c>
      <c r="T22" s="32" t="str">
        <f aca="false">IF(ISNUMBER(E22),IF(E22&gt;=Targets!$B$9,"Check ads","OK"),"")</f>
        <v/>
      </c>
      <c r="U22" s="34"/>
    </row>
    <row r="23" customFormat="false" ht="15" hidden="false" customHeight="false" outlineLevel="0" collapsed="false">
      <c r="A23" s="22" t="n">
        <f aca="false">IF(A22="","",A22+7)</f>
        <v>46419</v>
      </c>
      <c r="B23" s="23" t="n">
        <f aca="false">IF(A23="","",DATE(YEAR(A23),MONTH(A23),1))</f>
        <v>46419</v>
      </c>
      <c r="C23" s="24"/>
      <c r="D23" s="25"/>
      <c r="E23" s="26"/>
      <c r="F23" s="27"/>
      <c r="G23" s="25"/>
      <c r="H23" s="25"/>
      <c r="I23" s="25"/>
      <c r="J23" s="25"/>
      <c r="K23" s="25"/>
      <c r="L23" s="25"/>
      <c r="M23" s="24"/>
      <c r="N23" s="28" t="str">
        <f aca="false">IF(AND(ISNUMBER(C23),N(G23)&gt;0),C23/G23,"")</f>
        <v/>
      </c>
      <c r="O23" s="28" t="str">
        <f aca="false">IF(AND(ISNUMBER(C23),N(J23)&gt;0),C23/J23,"")</f>
        <v/>
      </c>
      <c r="P23" s="28" t="str">
        <f aca="false">IF(AND(ISNUMBER(C23),N(L23)&gt;0),C23/L23,"")</f>
        <v/>
      </c>
      <c r="Q23" s="29" t="str">
        <f aca="false">IF(AND(N(H23)&gt;0,ISNUMBER(L23)),L23/H23,"")</f>
        <v/>
      </c>
      <c r="R23" s="30" t="str">
        <f aca="false">IF(AND(N(H23)&gt;0,ISNUMBER(G23)),(G23-H23)/H23,"")</f>
        <v/>
      </c>
      <c r="S23" s="31" t="str">
        <f aca="false">IF(AND(N(C23)&gt;0,ISNUMBER(M23)),M23/C23,"")</f>
        <v/>
      </c>
      <c r="T23" s="32" t="str">
        <f aca="false">IF(ISNUMBER(E23),IF(E23&gt;=Targets!$B$9,"Check ads","OK"),"")</f>
        <v/>
      </c>
      <c r="U23" s="34"/>
    </row>
    <row r="24" customFormat="false" ht="15" hidden="false" customHeight="false" outlineLevel="0" collapsed="false">
      <c r="A24" s="22" t="n">
        <f aca="false">IF(A23="","",A23+7)</f>
        <v>46426</v>
      </c>
      <c r="B24" s="23" t="n">
        <f aca="false">IF(A24="","",DATE(YEAR(A24),MONTH(A24),1))</f>
        <v>46419</v>
      </c>
      <c r="C24" s="24"/>
      <c r="D24" s="25"/>
      <c r="E24" s="26"/>
      <c r="F24" s="27"/>
      <c r="G24" s="25"/>
      <c r="H24" s="25"/>
      <c r="I24" s="25"/>
      <c r="J24" s="25"/>
      <c r="K24" s="25"/>
      <c r="L24" s="25"/>
      <c r="M24" s="24"/>
      <c r="N24" s="28" t="str">
        <f aca="false">IF(AND(ISNUMBER(C24),N(G24)&gt;0),C24/G24,"")</f>
        <v/>
      </c>
      <c r="O24" s="28" t="str">
        <f aca="false">IF(AND(ISNUMBER(C24),N(J24)&gt;0),C24/J24,"")</f>
        <v/>
      </c>
      <c r="P24" s="28" t="str">
        <f aca="false">IF(AND(ISNUMBER(C24),N(L24)&gt;0),C24/L24,"")</f>
        <v/>
      </c>
      <c r="Q24" s="29" t="str">
        <f aca="false">IF(AND(N(H24)&gt;0,ISNUMBER(L24)),L24/H24,"")</f>
        <v/>
      </c>
      <c r="R24" s="30" t="str">
        <f aca="false">IF(AND(N(H24)&gt;0,ISNUMBER(G24)),(G24-H24)/H24,"")</f>
        <v/>
      </c>
      <c r="S24" s="31" t="str">
        <f aca="false">IF(AND(N(C24)&gt;0,ISNUMBER(M24)),M24/C24,"")</f>
        <v/>
      </c>
      <c r="T24" s="32" t="str">
        <f aca="false">IF(ISNUMBER(E24),IF(E24&gt;=Targets!$B$9,"Check ads","OK"),"")</f>
        <v/>
      </c>
      <c r="U24" s="34"/>
    </row>
    <row r="25" customFormat="false" ht="15" hidden="false" customHeight="false" outlineLevel="0" collapsed="false">
      <c r="A25" s="22" t="n">
        <f aca="false">IF(A24="","",A24+7)</f>
        <v>46433</v>
      </c>
      <c r="B25" s="23" t="n">
        <f aca="false">IF(A25="","",DATE(YEAR(A25),MONTH(A25),1))</f>
        <v>46419</v>
      </c>
      <c r="C25" s="24"/>
      <c r="D25" s="25"/>
      <c r="E25" s="26"/>
      <c r="F25" s="27"/>
      <c r="G25" s="25"/>
      <c r="H25" s="25"/>
      <c r="I25" s="25"/>
      <c r="J25" s="25"/>
      <c r="K25" s="25"/>
      <c r="L25" s="25"/>
      <c r="M25" s="24"/>
      <c r="N25" s="28" t="str">
        <f aca="false">IF(AND(ISNUMBER(C25),N(G25)&gt;0),C25/G25,"")</f>
        <v/>
      </c>
      <c r="O25" s="28" t="str">
        <f aca="false">IF(AND(ISNUMBER(C25),N(J25)&gt;0),C25/J25,"")</f>
        <v/>
      </c>
      <c r="P25" s="28" t="str">
        <f aca="false">IF(AND(ISNUMBER(C25),N(L25)&gt;0),C25/L25,"")</f>
        <v/>
      </c>
      <c r="Q25" s="29" t="str">
        <f aca="false">IF(AND(N(H25)&gt;0,ISNUMBER(L25)),L25/H25,"")</f>
        <v/>
      </c>
      <c r="R25" s="30" t="str">
        <f aca="false">IF(AND(N(H25)&gt;0,ISNUMBER(G25)),(G25-H25)/H25,"")</f>
        <v/>
      </c>
      <c r="S25" s="31" t="str">
        <f aca="false">IF(AND(N(C25)&gt;0,ISNUMBER(M25)),M25/C25,"")</f>
        <v/>
      </c>
      <c r="T25" s="32" t="str">
        <f aca="false">IF(ISNUMBER(E25),IF(E25&gt;=Targets!$B$9,"Check ads","OK"),"")</f>
        <v/>
      </c>
      <c r="U25" s="34"/>
    </row>
    <row r="26" customFormat="false" ht="15" hidden="false" customHeight="false" outlineLevel="0" collapsed="false">
      <c r="A26" s="22" t="n">
        <f aca="false">IF(A25="","",A25+7)</f>
        <v>46440</v>
      </c>
      <c r="B26" s="23" t="n">
        <f aca="false">IF(A26="","",DATE(YEAR(A26),MONTH(A26),1))</f>
        <v>46419</v>
      </c>
      <c r="C26" s="24"/>
      <c r="D26" s="25"/>
      <c r="E26" s="26"/>
      <c r="F26" s="27"/>
      <c r="G26" s="25"/>
      <c r="H26" s="25"/>
      <c r="I26" s="25"/>
      <c r="J26" s="25"/>
      <c r="K26" s="25"/>
      <c r="L26" s="25"/>
      <c r="M26" s="24"/>
      <c r="N26" s="28" t="str">
        <f aca="false">IF(AND(ISNUMBER(C26),N(G26)&gt;0),C26/G26,"")</f>
        <v/>
      </c>
      <c r="O26" s="28" t="str">
        <f aca="false">IF(AND(ISNUMBER(C26),N(J26)&gt;0),C26/J26,"")</f>
        <v/>
      </c>
      <c r="P26" s="28" t="str">
        <f aca="false">IF(AND(ISNUMBER(C26),N(L26)&gt;0),C26/L26,"")</f>
        <v/>
      </c>
      <c r="Q26" s="29" t="str">
        <f aca="false">IF(AND(N(H26)&gt;0,ISNUMBER(L26)),L26/H26,"")</f>
        <v/>
      </c>
      <c r="R26" s="30" t="str">
        <f aca="false">IF(AND(N(H26)&gt;0,ISNUMBER(G26)),(G26-H26)/H26,"")</f>
        <v/>
      </c>
      <c r="S26" s="31" t="str">
        <f aca="false">IF(AND(N(C26)&gt;0,ISNUMBER(M26)),M26/C26,"")</f>
        <v/>
      </c>
      <c r="T26" s="32" t="str">
        <f aca="false">IF(ISNUMBER(E26),IF(E26&gt;=Targets!$B$9,"Check ads","OK"),"")</f>
        <v/>
      </c>
      <c r="U26" s="34"/>
    </row>
    <row r="27" customFormat="false" ht="15" hidden="false" customHeight="false" outlineLevel="0" collapsed="false">
      <c r="A27" s="22" t="n">
        <f aca="false">IF(A26="","",A26+7)</f>
        <v>46447</v>
      </c>
      <c r="B27" s="23" t="n">
        <f aca="false">IF(A27="","",DATE(YEAR(A27),MONTH(A27),1))</f>
        <v>46447</v>
      </c>
      <c r="C27" s="24"/>
      <c r="D27" s="25"/>
      <c r="E27" s="26"/>
      <c r="F27" s="27"/>
      <c r="G27" s="25"/>
      <c r="H27" s="25"/>
      <c r="I27" s="25"/>
      <c r="J27" s="25"/>
      <c r="K27" s="25"/>
      <c r="L27" s="25"/>
      <c r="M27" s="24"/>
      <c r="N27" s="28" t="str">
        <f aca="false">IF(AND(ISNUMBER(C27),N(G27)&gt;0),C27/G27,"")</f>
        <v/>
      </c>
      <c r="O27" s="28" t="str">
        <f aca="false">IF(AND(ISNUMBER(C27),N(J27)&gt;0),C27/J27,"")</f>
        <v/>
      </c>
      <c r="P27" s="28" t="str">
        <f aca="false">IF(AND(ISNUMBER(C27),N(L27)&gt;0),C27/L27,"")</f>
        <v/>
      </c>
      <c r="Q27" s="29" t="str">
        <f aca="false">IF(AND(N(H27)&gt;0,ISNUMBER(L27)),L27/H27,"")</f>
        <v/>
      </c>
      <c r="R27" s="30" t="str">
        <f aca="false">IF(AND(N(H27)&gt;0,ISNUMBER(G27)),(G27-H27)/H27,"")</f>
        <v/>
      </c>
      <c r="S27" s="31" t="str">
        <f aca="false">IF(AND(N(C27)&gt;0,ISNUMBER(M27)),M27/C27,"")</f>
        <v/>
      </c>
      <c r="T27" s="32" t="str">
        <f aca="false">IF(ISNUMBER(E27),IF(E27&gt;=Targets!$B$9,"Check ads","OK"),"")</f>
        <v/>
      </c>
      <c r="U27" s="34"/>
    </row>
    <row r="28" customFormat="false" ht="15" hidden="false" customHeight="false" outlineLevel="0" collapsed="false">
      <c r="A28" s="22" t="n">
        <f aca="false">IF(A27="","",A27+7)</f>
        <v>46454</v>
      </c>
      <c r="B28" s="23" t="n">
        <f aca="false">IF(A28="","",DATE(YEAR(A28),MONTH(A28),1))</f>
        <v>46447</v>
      </c>
      <c r="C28" s="24"/>
      <c r="D28" s="25"/>
      <c r="E28" s="26"/>
      <c r="F28" s="27"/>
      <c r="G28" s="25"/>
      <c r="H28" s="25"/>
      <c r="I28" s="25"/>
      <c r="J28" s="25"/>
      <c r="K28" s="25"/>
      <c r="L28" s="25"/>
      <c r="M28" s="24"/>
      <c r="N28" s="28" t="str">
        <f aca="false">IF(AND(ISNUMBER(C28),N(G28)&gt;0),C28/G28,"")</f>
        <v/>
      </c>
      <c r="O28" s="28" t="str">
        <f aca="false">IF(AND(ISNUMBER(C28),N(J28)&gt;0),C28/J28,"")</f>
        <v/>
      </c>
      <c r="P28" s="28" t="str">
        <f aca="false">IF(AND(ISNUMBER(C28),N(L28)&gt;0),C28/L28,"")</f>
        <v/>
      </c>
      <c r="Q28" s="29" t="str">
        <f aca="false">IF(AND(N(H28)&gt;0,ISNUMBER(L28)),L28/H28,"")</f>
        <v/>
      </c>
      <c r="R28" s="30" t="str">
        <f aca="false">IF(AND(N(H28)&gt;0,ISNUMBER(G28)),(G28-H28)/H28,"")</f>
        <v/>
      </c>
      <c r="S28" s="31" t="str">
        <f aca="false">IF(AND(N(C28)&gt;0,ISNUMBER(M28)),M28/C28,"")</f>
        <v/>
      </c>
      <c r="T28" s="32" t="str">
        <f aca="false">IF(ISNUMBER(E28),IF(E28&gt;=Targets!$B$9,"Check ads","OK"),"")</f>
        <v/>
      </c>
      <c r="U28" s="34"/>
    </row>
    <row r="29" customFormat="false" ht="15" hidden="false" customHeight="false" outlineLevel="0" collapsed="false">
      <c r="A29" s="22" t="n">
        <f aca="false">IF(A28="","",A28+7)</f>
        <v>46461</v>
      </c>
      <c r="B29" s="23" t="n">
        <f aca="false">IF(A29="","",DATE(YEAR(A29),MONTH(A29),1))</f>
        <v>46447</v>
      </c>
      <c r="C29" s="24"/>
      <c r="D29" s="25"/>
      <c r="E29" s="26"/>
      <c r="F29" s="27"/>
      <c r="G29" s="25"/>
      <c r="H29" s="25"/>
      <c r="I29" s="25"/>
      <c r="J29" s="25"/>
      <c r="K29" s="25"/>
      <c r="L29" s="25"/>
      <c r="M29" s="24"/>
      <c r="N29" s="28" t="str">
        <f aca="false">IF(AND(ISNUMBER(C29),N(G29)&gt;0),C29/G29,"")</f>
        <v/>
      </c>
      <c r="O29" s="28" t="str">
        <f aca="false">IF(AND(ISNUMBER(C29),N(J29)&gt;0),C29/J29,"")</f>
        <v/>
      </c>
      <c r="P29" s="28" t="str">
        <f aca="false">IF(AND(ISNUMBER(C29),N(L29)&gt;0),C29/L29,"")</f>
        <v/>
      </c>
      <c r="Q29" s="29" t="str">
        <f aca="false">IF(AND(N(H29)&gt;0,ISNUMBER(L29)),L29/H29,"")</f>
        <v/>
      </c>
      <c r="R29" s="30" t="str">
        <f aca="false">IF(AND(N(H29)&gt;0,ISNUMBER(G29)),(G29-H29)/H29,"")</f>
        <v/>
      </c>
      <c r="S29" s="31" t="str">
        <f aca="false">IF(AND(N(C29)&gt;0,ISNUMBER(M29)),M29/C29,"")</f>
        <v/>
      </c>
      <c r="T29" s="32" t="str">
        <f aca="false">IF(ISNUMBER(E29),IF(E29&gt;=Targets!$B$9,"Check ads","OK"),"")</f>
        <v/>
      </c>
      <c r="U29" s="34"/>
    </row>
    <row r="30" customFormat="false" ht="15" hidden="false" customHeight="false" outlineLevel="0" collapsed="false">
      <c r="A30" s="22" t="n">
        <f aca="false">IF(A29="","",A29+7)</f>
        <v>46468</v>
      </c>
      <c r="B30" s="23" t="n">
        <f aca="false">IF(A30="","",DATE(YEAR(A30),MONTH(A30),1))</f>
        <v>46447</v>
      </c>
      <c r="C30" s="24"/>
      <c r="D30" s="25"/>
      <c r="E30" s="26"/>
      <c r="F30" s="27"/>
      <c r="G30" s="25"/>
      <c r="H30" s="25"/>
      <c r="I30" s="25"/>
      <c r="J30" s="25"/>
      <c r="K30" s="25"/>
      <c r="L30" s="25"/>
      <c r="M30" s="24"/>
      <c r="N30" s="28" t="str">
        <f aca="false">IF(AND(ISNUMBER(C30),N(G30)&gt;0),C30/G30,"")</f>
        <v/>
      </c>
      <c r="O30" s="28" t="str">
        <f aca="false">IF(AND(ISNUMBER(C30),N(J30)&gt;0),C30/J30,"")</f>
        <v/>
      </c>
      <c r="P30" s="28" t="str">
        <f aca="false">IF(AND(ISNUMBER(C30),N(L30)&gt;0),C30/L30,"")</f>
        <v/>
      </c>
      <c r="Q30" s="29" t="str">
        <f aca="false">IF(AND(N(H30)&gt;0,ISNUMBER(L30)),L30/H30,"")</f>
        <v/>
      </c>
      <c r="R30" s="30" t="str">
        <f aca="false">IF(AND(N(H30)&gt;0,ISNUMBER(G30)),(G30-H30)/H30,"")</f>
        <v/>
      </c>
      <c r="S30" s="31" t="str">
        <f aca="false">IF(AND(N(C30)&gt;0,ISNUMBER(M30)),M30/C30,"")</f>
        <v/>
      </c>
      <c r="T30" s="32" t="str">
        <f aca="false">IF(ISNUMBER(E30),IF(E30&gt;=Targets!$B$9,"Check ads","OK"),"")</f>
        <v/>
      </c>
      <c r="U30" s="34"/>
    </row>
    <row r="31" customFormat="false" ht="15" hidden="false" customHeight="false" outlineLevel="0" collapsed="false">
      <c r="A31" s="22" t="n">
        <f aca="false">IF(A30="","",A30+7)</f>
        <v>46475</v>
      </c>
      <c r="B31" s="23" t="n">
        <f aca="false">IF(A31="","",DATE(YEAR(A31),MONTH(A31),1))</f>
        <v>46447</v>
      </c>
      <c r="C31" s="24"/>
      <c r="D31" s="25"/>
      <c r="E31" s="26"/>
      <c r="F31" s="27"/>
      <c r="G31" s="25"/>
      <c r="H31" s="25"/>
      <c r="I31" s="25"/>
      <c r="J31" s="25"/>
      <c r="K31" s="25"/>
      <c r="L31" s="25"/>
      <c r="M31" s="24"/>
      <c r="N31" s="28" t="str">
        <f aca="false">IF(AND(ISNUMBER(C31),N(G31)&gt;0),C31/G31,"")</f>
        <v/>
      </c>
      <c r="O31" s="28" t="str">
        <f aca="false">IF(AND(ISNUMBER(C31),N(J31)&gt;0),C31/J31,"")</f>
        <v/>
      </c>
      <c r="P31" s="28" t="str">
        <f aca="false">IF(AND(ISNUMBER(C31),N(L31)&gt;0),C31/L31,"")</f>
        <v/>
      </c>
      <c r="Q31" s="29" t="str">
        <f aca="false">IF(AND(N(H31)&gt;0,ISNUMBER(L31)),L31/H31,"")</f>
        <v/>
      </c>
      <c r="R31" s="30" t="str">
        <f aca="false">IF(AND(N(H31)&gt;0,ISNUMBER(G31)),(G31-H31)/H31,"")</f>
        <v/>
      </c>
      <c r="S31" s="31" t="str">
        <f aca="false">IF(AND(N(C31)&gt;0,ISNUMBER(M31)),M31/C31,"")</f>
        <v/>
      </c>
      <c r="T31" s="32" t="str">
        <f aca="false">IF(ISNUMBER(E31),IF(E31&gt;=Targets!$B$9,"Check ads","OK"),"")</f>
        <v/>
      </c>
      <c r="U31" s="34"/>
    </row>
    <row r="32" customFormat="false" ht="15" hidden="false" customHeight="false" outlineLevel="0" collapsed="false">
      <c r="A32" s="22" t="n">
        <f aca="false">IF(A31="","",A31+7)</f>
        <v>46482</v>
      </c>
      <c r="B32" s="23" t="n">
        <f aca="false">IF(A32="","",DATE(YEAR(A32),MONTH(A32),1))</f>
        <v>46478</v>
      </c>
      <c r="C32" s="24"/>
      <c r="D32" s="25"/>
      <c r="E32" s="26"/>
      <c r="F32" s="27"/>
      <c r="G32" s="25"/>
      <c r="H32" s="25"/>
      <c r="I32" s="25"/>
      <c r="J32" s="25"/>
      <c r="K32" s="25"/>
      <c r="L32" s="25"/>
      <c r="M32" s="24"/>
      <c r="N32" s="28" t="str">
        <f aca="false">IF(AND(ISNUMBER(C32),N(G32)&gt;0),C32/G32,"")</f>
        <v/>
      </c>
      <c r="O32" s="28" t="str">
        <f aca="false">IF(AND(ISNUMBER(C32),N(J32)&gt;0),C32/J32,"")</f>
        <v/>
      </c>
      <c r="P32" s="28" t="str">
        <f aca="false">IF(AND(ISNUMBER(C32),N(L32)&gt;0),C32/L32,"")</f>
        <v/>
      </c>
      <c r="Q32" s="29" t="str">
        <f aca="false">IF(AND(N(H32)&gt;0,ISNUMBER(L32)),L32/H32,"")</f>
        <v/>
      </c>
      <c r="R32" s="30" t="str">
        <f aca="false">IF(AND(N(H32)&gt;0,ISNUMBER(G32)),(G32-H32)/H32,"")</f>
        <v/>
      </c>
      <c r="S32" s="31" t="str">
        <f aca="false">IF(AND(N(C32)&gt;0,ISNUMBER(M32)),M32/C32,"")</f>
        <v/>
      </c>
      <c r="T32" s="32" t="str">
        <f aca="false">IF(ISNUMBER(E32),IF(E32&gt;=Targets!$B$9,"Check ads","OK"),"")</f>
        <v/>
      </c>
      <c r="U32" s="34"/>
    </row>
    <row r="33" customFormat="false" ht="15" hidden="false" customHeight="false" outlineLevel="0" collapsed="false">
      <c r="A33" s="22" t="n">
        <f aca="false">IF(A32="","",A32+7)</f>
        <v>46489</v>
      </c>
      <c r="B33" s="23" t="n">
        <f aca="false">IF(A33="","",DATE(YEAR(A33),MONTH(A33),1))</f>
        <v>46478</v>
      </c>
      <c r="C33" s="24"/>
      <c r="D33" s="25"/>
      <c r="E33" s="26"/>
      <c r="F33" s="27"/>
      <c r="G33" s="25"/>
      <c r="H33" s="25"/>
      <c r="I33" s="25"/>
      <c r="J33" s="25"/>
      <c r="K33" s="25"/>
      <c r="L33" s="25"/>
      <c r="M33" s="24"/>
      <c r="N33" s="28" t="str">
        <f aca="false">IF(AND(ISNUMBER(C33),N(G33)&gt;0),C33/G33,"")</f>
        <v/>
      </c>
      <c r="O33" s="28" t="str">
        <f aca="false">IF(AND(ISNUMBER(C33),N(J33)&gt;0),C33/J33,"")</f>
        <v/>
      </c>
      <c r="P33" s="28" t="str">
        <f aca="false">IF(AND(ISNUMBER(C33),N(L33)&gt;0),C33/L33,"")</f>
        <v/>
      </c>
      <c r="Q33" s="29" t="str">
        <f aca="false">IF(AND(N(H33)&gt;0,ISNUMBER(L33)),L33/H33,"")</f>
        <v/>
      </c>
      <c r="R33" s="30" t="str">
        <f aca="false">IF(AND(N(H33)&gt;0,ISNUMBER(G33)),(G33-H33)/H33,"")</f>
        <v/>
      </c>
      <c r="S33" s="31" t="str">
        <f aca="false">IF(AND(N(C33)&gt;0,ISNUMBER(M33)),M33/C33,"")</f>
        <v/>
      </c>
      <c r="T33" s="32" t="str">
        <f aca="false">IF(ISNUMBER(E33),IF(E33&gt;=Targets!$B$9,"Check ads","OK"),"")</f>
        <v/>
      </c>
      <c r="U33" s="34"/>
    </row>
    <row r="34" customFormat="false" ht="15" hidden="false" customHeight="false" outlineLevel="0" collapsed="false">
      <c r="A34" s="22" t="n">
        <f aca="false">IF(A33="","",A33+7)</f>
        <v>46496</v>
      </c>
      <c r="B34" s="23" t="n">
        <f aca="false">IF(A34="","",DATE(YEAR(A34),MONTH(A34),1))</f>
        <v>46478</v>
      </c>
      <c r="C34" s="24"/>
      <c r="D34" s="25"/>
      <c r="E34" s="26"/>
      <c r="F34" s="27"/>
      <c r="G34" s="25"/>
      <c r="H34" s="25"/>
      <c r="I34" s="25"/>
      <c r="J34" s="25"/>
      <c r="K34" s="25"/>
      <c r="L34" s="25"/>
      <c r="M34" s="24"/>
      <c r="N34" s="28" t="str">
        <f aca="false">IF(AND(ISNUMBER(C34),N(G34)&gt;0),C34/G34,"")</f>
        <v/>
      </c>
      <c r="O34" s="28" t="str">
        <f aca="false">IF(AND(ISNUMBER(C34),N(J34)&gt;0),C34/J34,"")</f>
        <v/>
      </c>
      <c r="P34" s="28" t="str">
        <f aca="false">IF(AND(ISNUMBER(C34),N(L34)&gt;0),C34/L34,"")</f>
        <v/>
      </c>
      <c r="Q34" s="29" t="str">
        <f aca="false">IF(AND(N(H34)&gt;0,ISNUMBER(L34)),L34/H34,"")</f>
        <v/>
      </c>
      <c r="R34" s="30" t="str">
        <f aca="false">IF(AND(N(H34)&gt;0,ISNUMBER(G34)),(G34-H34)/H34,"")</f>
        <v/>
      </c>
      <c r="S34" s="31" t="str">
        <f aca="false">IF(AND(N(C34)&gt;0,ISNUMBER(M34)),M34/C34,"")</f>
        <v/>
      </c>
      <c r="T34" s="32" t="str">
        <f aca="false">IF(ISNUMBER(E34),IF(E34&gt;=Targets!$B$9,"Check ads","OK"),"")</f>
        <v/>
      </c>
      <c r="U34" s="34"/>
    </row>
    <row r="35" customFormat="false" ht="15" hidden="false" customHeight="false" outlineLevel="0" collapsed="false">
      <c r="A35" s="22" t="n">
        <f aca="false">IF(A34="","",A34+7)</f>
        <v>46503</v>
      </c>
      <c r="B35" s="23" t="n">
        <f aca="false">IF(A35="","",DATE(YEAR(A35),MONTH(A35),1))</f>
        <v>46478</v>
      </c>
      <c r="C35" s="24"/>
      <c r="D35" s="25"/>
      <c r="E35" s="26"/>
      <c r="F35" s="27"/>
      <c r="G35" s="25"/>
      <c r="H35" s="25"/>
      <c r="I35" s="25"/>
      <c r="J35" s="25"/>
      <c r="K35" s="25"/>
      <c r="L35" s="25"/>
      <c r="M35" s="24"/>
      <c r="N35" s="28" t="str">
        <f aca="false">IF(AND(ISNUMBER(C35),N(G35)&gt;0),C35/G35,"")</f>
        <v/>
      </c>
      <c r="O35" s="28" t="str">
        <f aca="false">IF(AND(ISNUMBER(C35),N(J35)&gt;0),C35/J35,"")</f>
        <v/>
      </c>
      <c r="P35" s="28" t="str">
        <f aca="false">IF(AND(ISNUMBER(C35),N(L35)&gt;0),C35/L35,"")</f>
        <v/>
      </c>
      <c r="Q35" s="29" t="str">
        <f aca="false">IF(AND(N(H35)&gt;0,ISNUMBER(L35)),L35/H35,"")</f>
        <v/>
      </c>
      <c r="R35" s="30" t="str">
        <f aca="false">IF(AND(N(H35)&gt;0,ISNUMBER(G35)),(G35-H35)/H35,"")</f>
        <v/>
      </c>
      <c r="S35" s="31" t="str">
        <f aca="false">IF(AND(N(C35)&gt;0,ISNUMBER(M35)),M35/C35,"")</f>
        <v/>
      </c>
      <c r="T35" s="32" t="str">
        <f aca="false">IF(ISNUMBER(E35),IF(E35&gt;=Targets!$B$9,"Check ads","OK"),"")</f>
        <v/>
      </c>
      <c r="U35" s="34"/>
    </row>
    <row r="36" customFormat="false" ht="15" hidden="false" customHeight="false" outlineLevel="0" collapsed="false">
      <c r="A36" s="22" t="n">
        <f aca="false">IF(A35="","",A35+7)</f>
        <v>46510</v>
      </c>
      <c r="B36" s="23" t="n">
        <f aca="false">IF(A36="","",DATE(YEAR(A36),MONTH(A36),1))</f>
        <v>46508</v>
      </c>
      <c r="C36" s="24"/>
      <c r="D36" s="25"/>
      <c r="E36" s="26"/>
      <c r="F36" s="27"/>
      <c r="G36" s="25"/>
      <c r="H36" s="25"/>
      <c r="I36" s="25"/>
      <c r="J36" s="25"/>
      <c r="K36" s="25"/>
      <c r="L36" s="25"/>
      <c r="M36" s="24"/>
      <c r="N36" s="28" t="str">
        <f aca="false">IF(AND(ISNUMBER(C36),N(G36)&gt;0),C36/G36,"")</f>
        <v/>
      </c>
      <c r="O36" s="28" t="str">
        <f aca="false">IF(AND(ISNUMBER(C36),N(J36)&gt;0),C36/J36,"")</f>
        <v/>
      </c>
      <c r="P36" s="28" t="str">
        <f aca="false">IF(AND(ISNUMBER(C36),N(L36)&gt;0),C36/L36,"")</f>
        <v/>
      </c>
      <c r="Q36" s="29" t="str">
        <f aca="false">IF(AND(N(H36)&gt;0,ISNUMBER(L36)),L36/H36,"")</f>
        <v/>
      </c>
      <c r="R36" s="30" t="str">
        <f aca="false">IF(AND(N(H36)&gt;0,ISNUMBER(G36)),(G36-H36)/H36,"")</f>
        <v/>
      </c>
      <c r="S36" s="31" t="str">
        <f aca="false">IF(AND(N(C36)&gt;0,ISNUMBER(M36)),M36/C36,"")</f>
        <v/>
      </c>
      <c r="T36" s="32" t="str">
        <f aca="false">IF(ISNUMBER(E36),IF(E36&gt;=Targets!$B$9,"Check ads","OK"),"")</f>
        <v/>
      </c>
      <c r="U36" s="34"/>
    </row>
    <row r="37" customFormat="false" ht="15" hidden="false" customHeight="false" outlineLevel="0" collapsed="false">
      <c r="A37" s="22" t="n">
        <f aca="false">IF(A36="","",A36+7)</f>
        <v>46517</v>
      </c>
      <c r="B37" s="23" t="n">
        <f aca="false">IF(A37="","",DATE(YEAR(A37),MONTH(A37),1))</f>
        <v>46508</v>
      </c>
      <c r="C37" s="24"/>
      <c r="D37" s="25"/>
      <c r="E37" s="26"/>
      <c r="F37" s="27"/>
      <c r="G37" s="25"/>
      <c r="H37" s="25"/>
      <c r="I37" s="25"/>
      <c r="J37" s="25"/>
      <c r="K37" s="25"/>
      <c r="L37" s="25"/>
      <c r="M37" s="24"/>
      <c r="N37" s="28" t="str">
        <f aca="false">IF(AND(ISNUMBER(C37),N(G37)&gt;0),C37/G37,"")</f>
        <v/>
      </c>
      <c r="O37" s="28" t="str">
        <f aca="false">IF(AND(ISNUMBER(C37),N(J37)&gt;0),C37/J37,"")</f>
        <v/>
      </c>
      <c r="P37" s="28" t="str">
        <f aca="false">IF(AND(ISNUMBER(C37),N(L37)&gt;0),C37/L37,"")</f>
        <v/>
      </c>
      <c r="Q37" s="29" t="str">
        <f aca="false">IF(AND(N(H37)&gt;0,ISNUMBER(L37)),L37/H37,"")</f>
        <v/>
      </c>
      <c r="R37" s="30" t="str">
        <f aca="false">IF(AND(N(H37)&gt;0,ISNUMBER(G37)),(G37-H37)/H37,"")</f>
        <v/>
      </c>
      <c r="S37" s="31" t="str">
        <f aca="false">IF(AND(N(C37)&gt;0,ISNUMBER(M37)),M37/C37,"")</f>
        <v/>
      </c>
      <c r="T37" s="32" t="str">
        <f aca="false">IF(ISNUMBER(E37),IF(E37&gt;=Targets!$B$9,"Check ads","OK"),"")</f>
        <v/>
      </c>
      <c r="U37" s="34"/>
    </row>
    <row r="38" customFormat="false" ht="15" hidden="false" customHeight="false" outlineLevel="0" collapsed="false">
      <c r="A38" s="22" t="n">
        <f aca="false">IF(A37="","",A37+7)</f>
        <v>46524</v>
      </c>
      <c r="B38" s="23" t="n">
        <f aca="false">IF(A38="","",DATE(YEAR(A38),MONTH(A38),1))</f>
        <v>46508</v>
      </c>
      <c r="C38" s="24"/>
      <c r="D38" s="25"/>
      <c r="E38" s="26"/>
      <c r="F38" s="27"/>
      <c r="G38" s="25"/>
      <c r="H38" s="25"/>
      <c r="I38" s="25"/>
      <c r="J38" s="25"/>
      <c r="K38" s="25"/>
      <c r="L38" s="25"/>
      <c r="M38" s="24"/>
      <c r="N38" s="28" t="str">
        <f aca="false">IF(AND(ISNUMBER(C38),N(G38)&gt;0),C38/G38,"")</f>
        <v/>
      </c>
      <c r="O38" s="28" t="str">
        <f aca="false">IF(AND(ISNUMBER(C38),N(J38)&gt;0),C38/J38,"")</f>
        <v/>
      </c>
      <c r="P38" s="28" t="str">
        <f aca="false">IF(AND(ISNUMBER(C38),N(L38)&gt;0),C38/L38,"")</f>
        <v/>
      </c>
      <c r="Q38" s="29" t="str">
        <f aca="false">IF(AND(N(H38)&gt;0,ISNUMBER(L38)),L38/H38,"")</f>
        <v/>
      </c>
      <c r="R38" s="30" t="str">
        <f aca="false">IF(AND(N(H38)&gt;0,ISNUMBER(G38)),(G38-H38)/H38,"")</f>
        <v/>
      </c>
      <c r="S38" s="31" t="str">
        <f aca="false">IF(AND(N(C38)&gt;0,ISNUMBER(M38)),M38/C38,"")</f>
        <v/>
      </c>
      <c r="T38" s="32" t="str">
        <f aca="false">IF(ISNUMBER(E38),IF(E38&gt;=Targets!$B$9,"Check ads","OK"),"")</f>
        <v/>
      </c>
      <c r="U38" s="34"/>
    </row>
    <row r="39" customFormat="false" ht="15" hidden="false" customHeight="false" outlineLevel="0" collapsed="false">
      <c r="A39" s="22" t="n">
        <f aca="false">IF(A38="","",A38+7)</f>
        <v>46531</v>
      </c>
      <c r="B39" s="23" t="n">
        <f aca="false">IF(A39="","",DATE(YEAR(A39),MONTH(A39),1))</f>
        <v>46508</v>
      </c>
      <c r="C39" s="24"/>
      <c r="D39" s="25"/>
      <c r="E39" s="26"/>
      <c r="F39" s="27"/>
      <c r="G39" s="25"/>
      <c r="H39" s="25"/>
      <c r="I39" s="25"/>
      <c r="J39" s="25"/>
      <c r="K39" s="25"/>
      <c r="L39" s="25"/>
      <c r="M39" s="24"/>
      <c r="N39" s="28" t="str">
        <f aca="false">IF(AND(ISNUMBER(C39),N(G39)&gt;0),C39/G39,"")</f>
        <v/>
      </c>
      <c r="O39" s="28" t="str">
        <f aca="false">IF(AND(ISNUMBER(C39),N(J39)&gt;0),C39/J39,"")</f>
        <v/>
      </c>
      <c r="P39" s="28" t="str">
        <f aca="false">IF(AND(ISNUMBER(C39),N(L39)&gt;0),C39/L39,"")</f>
        <v/>
      </c>
      <c r="Q39" s="29" t="str">
        <f aca="false">IF(AND(N(H39)&gt;0,ISNUMBER(L39)),L39/H39,"")</f>
        <v/>
      </c>
      <c r="R39" s="30" t="str">
        <f aca="false">IF(AND(N(H39)&gt;0,ISNUMBER(G39)),(G39-H39)/H39,"")</f>
        <v/>
      </c>
      <c r="S39" s="31" t="str">
        <f aca="false">IF(AND(N(C39)&gt;0,ISNUMBER(M39)),M39/C39,"")</f>
        <v/>
      </c>
      <c r="T39" s="32" t="str">
        <f aca="false">IF(ISNUMBER(E39),IF(E39&gt;=Targets!$B$9,"Check ads","OK"),"")</f>
        <v/>
      </c>
      <c r="U39" s="34"/>
    </row>
    <row r="40" customFormat="false" ht="15" hidden="false" customHeight="false" outlineLevel="0" collapsed="false">
      <c r="A40" s="22" t="n">
        <f aca="false">IF(A39="","",A39+7)</f>
        <v>46538</v>
      </c>
      <c r="B40" s="23" t="n">
        <f aca="false">IF(A40="","",DATE(YEAR(A40),MONTH(A40),1))</f>
        <v>46508</v>
      </c>
      <c r="C40" s="24"/>
      <c r="D40" s="25"/>
      <c r="E40" s="26"/>
      <c r="F40" s="27"/>
      <c r="G40" s="25"/>
      <c r="H40" s="25"/>
      <c r="I40" s="25"/>
      <c r="J40" s="25"/>
      <c r="K40" s="25"/>
      <c r="L40" s="25"/>
      <c r="M40" s="24"/>
      <c r="N40" s="28" t="str">
        <f aca="false">IF(AND(ISNUMBER(C40),N(G40)&gt;0),C40/G40,"")</f>
        <v/>
      </c>
      <c r="O40" s="28" t="str">
        <f aca="false">IF(AND(ISNUMBER(C40),N(J40)&gt;0),C40/J40,"")</f>
        <v/>
      </c>
      <c r="P40" s="28" t="str">
        <f aca="false">IF(AND(ISNUMBER(C40),N(L40)&gt;0),C40/L40,"")</f>
        <v/>
      </c>
      <c r="Q40" s="29" t="str">
        <f aca="false">IF(AND(N(H40)&gt;0,ISNUMBER(L40)),L40/H40,"")</f>
        <v/>
      </c>
      <c r="R40" s="30" t="str">
        <f aca="false">IF(AND(N(H40)&gt;0,ISNUMBER(G40)),(G40-H40)/H40,"")</f>
        <v/>
      </c>
      <c r="S40" s="31" t="str">
        <f aca="false">IF(AND(N(C40)&gt;0,ISNUMBER(M40)),M40/C40,"")</f>
        <v/>
      </c>
      <c r="T40" s="32" t="str">
        <f aca="false">IF(ISNUMBER(E40),IF(E40&gt;=Targets!$B$9,"Check ads","OK"),"")</f>
        <v/>
      </c>
      <c r="U40" s="34"/>
    </row>
    <row r="41" customFormat="false" ht="15" hidden="false" customHeight="false" outlineLevel="0" collapsed="false">
      <c r="A41" s="22" t="n">
        <f aca="false">IF(A40="","",A40+7)</f>
        <v>46545</v>
      </c>
      <c r="B41" s="23" t="n">
        <f aca="false">IF(A41="","",DATE(YEAR(A41),MONTH(A41),1))</f>
        <v>46539</v>
      </c>
      <c r="C41" s="24"/>
      <c r="D41" s="25"/>
      <c r="E41" s="26"/>
      <c r="F41" s="27"/>
      <c r="G41" s="25"/>
      <c r="H41" s="25"/>
      <c r="I41" s="25"/>
      <c r="J41" s="25"/>
      <c r="K41" s="25"/>
      <c r="L41" s="25"/>
      <c r="M41" s="24"/>
      <c r="N41" s="28" t="str">
        <f aca="false">IF(AND(ISNUMBER(C41),N(G41)&gt;0),C41/G41,"")</f>
        <v/>
      </c>
      <c r="O41" s="28" t="str">
        <f aca="false">IF(AND(ISNUMBER(C41),N(J41)&gt;0),C41/J41,"")</f>
        <v/>
      </c>
      <c r="P41" s="28" t="str">
        <f aca="false">IF(AND(ISNUMBER(C41),N(L41)&gt;0),C41/L41,"")</f>
        <v/>
      </c>
      <c r="Q41" s="29" t="str">
        <f aca="false">IF(AND(N(H41)&gt;0,ISNUMBER(L41)),L41/H41,"")</f>
        <v/>
      </c>
      <c r="R41" s="30" t="str">
        <f aca="false">IF(AND(N(H41)&gt;0,ISNUMBER(G41)),(G41-H41)/H41,"")</f>
        <v/>
      </c>
      <c r="S41" s="31" t="str">
        <f aca="false">IF(AND(N(C41)&gt;0,ISNUMBER(M41)),M41/C41,"")</f>
        <v/>
      </c>
      <c r="T41" s="32" t="str">
        <f aca="false">IF(ISNUMBER(E41),IF(E41&gt;=Targets!$B$9,"Check ads","OK"),"")</f>
        <v/>
      </c>
      <c r="U41" s="34"/>
    </row>
    <row r="42" customFormat="false" ht="15" hidden="false" customHeight="false" outlineLevel="0" collapsed="false">
      <c r="A42" s="22" t="n">
        <f aca="false">IF(A41="","",A41+7)</f>
        <v>46552</v>
      </c>
      <c r="B42" s="23" t="n">
        <f aca="false">IF(A42="","",DATE(YEAR(A42),MONTH(A42),1))</f>
        <v>46539</v>
      </c>
      <c r="C42" s="24"/>
      <c r="D42" s="25"/>
      <c r="E42" s="26"/>
      <c r="F42" s="27"/>
      <c r="G42" s="25"/>
      <c r="H42" s="25"/>
      <c r="I42" s="25"/>
      <c r="J42" s="25"/>
      <c r="K42" s="25"/>
      <c r="L42" s="25"/>
      <c r="M42" s="24"/>
      <c r="N42" s="28" t="str">
        <f aca="false">IF(AND(ISNUMBER(C42),N(G42)&gt;0),C42/G42,"")</f>
        <v/>
      </c>
      <c r="O42" s="28" t="str">
        <f aca="false">IF(AND(ISNUMBER(C42),N(J42)&gt;0),C42/J42,"")</f>
        <v/>
      </c>
      <c r="P42" s="28" t="str">
        <f aca="false">IF(AND(ISNUMBER(C42),N(L42)&gt;0),C42/L42,"")</f>
        <v/>
      </c>
      <c r="Q42" s="29" t="str">
        <f aca="false">IF(AND(N(H42)&gt;0,ISNUMBER(L42)),L42/H42,"")</f>
        <v/>
      </c>
      <c r="R42" s="30" t="str">
        <f aca="false">IF(AND(N(H42)&gt;0,ISNUMBER(G42)),(G42-H42)/H42,"")</f>
        <v/>
      </c>
      <c r="S42" s="31" t="str">
        <f aca="false">IF(AND(N(C42)&gt;0,ISNUMBER(M42)),M42/C42,"")</f>
        <v/>
      </c>
      <c r="T42" s="32" t="str">
        <f aca="false">IF(ISNUMBER(E42),IF(E42&gt;=Targets!$B$9,"Check ads","OK"),"")</f>
        <v/>
      </c>
      <c r="U42" s="34"/>
    </row>
    <row r="43" customFormat="false" ht="15" hidden="false" customHeight="false" outlineLevel="0" collapsed="false">
      <c r="A43" s="22" t="n">
        <f aca="false">IF(A42="","",A42+7)</f>
        <v>46559</v>
      </c>
      <c r="B43" s="23" t="n">
        <f aca="false">IF(A43="","",DATE(YEAR(A43),MONTH(A43),1))</f>
        <v>46539</v>
      </c>
      <c r="C43" s="24"/>
      <c r="D43" s="25"/>
      <c r="E43" s="26"/>
      <c r="F43" s="27"/>
      <c r="G43" s="25"/>
      <c r="H43" s="25"/>
      <c r="I43" s="25"/>
      <c r="J43" s="25"/>
      <c r="K43" s="25"/>
      <c r="L43" s="25"/>
      <c r="M43" s="24"/>
      <c r="N43" s="28" t="str">
        <f aca="false">IF(AND(ISNUMBER(C43),N(G43)&gt;0),C43/G43,"")</f>
        <v/>
      </c>
      <c r="O43" s="28" t="str">
        <f aca="false">IF(AND(ISNUMBER(C43),N(J43)&gt;0),C43/J43,"")</f>
        <v/>
      </c>
      <c r="P43" s="28" t="str">
        <f aca="false">IF(AND(ISNUMBER(C43),N(L43)&gt;0),C43/L43,"")</f>
        <v/>
      </c>
      <c r="Q43" s="29" t="str">
        <f aca="false">IF(AND(N(H43)&gt;0,ISNUMBER(L43)),L43/H43,"")</f>
        <v/>
      </c>
      <c r="R43" s="30" t="str">
        <f aca="false">IF(AND(N(H43)&gt;0,ISNUMBER(G43)),(G43-H43)/H43,"")</f>
        <v/>
      </c>
      <c r="S43" s="31" t="str">
        <f aca="false">IF(AND(N(C43)&gt;0,ISNUMBER(M43)),M43/C43,"")</f>
        <v/>
      </c>
      <c r="T43" s="32" t="str">
        <f aca="false">IF(ISNUMBER(E43),IF(E43&gt;=Targets!$B$9,"Check ads","OK"),"")</f>
        <v/>
      </c>
      <c r="U43" s="34"/>
    </row>
    <row r="44" customFormat="false" ht="15" hidden="false" customHeight="false" outlineLevel="0" collapsed="false">
      <c r="A44" s="22" t="n">
        <f aca="false">IF(A43="","",A43+7)</f>
        <v>46566</v>
      </c>
      <c r="B44" s="23" t="n">
        <f aca="false">IF(A44="","",DATE(YEAR(A44),MONTH(A44),1))</f>
        <v>46539</v>
      </c>
      <c r="C44" s="24"/>
      <c r="D44" s="25"/>
      <c r="E44" s="26"/>
      <c r="F44" s="27"/>
      <c r="G44" s="25"/>
      <c r="H44" s="25"/>
      <c r="I44" s="25"/>
      <c r="J44" s="25"/>
      <c r="K44" s="25"/>
      <c r="L44" s="25"/>
      <c r="M44" s="24"/>
      <c r="N44" s="28" t="str">
        <f aca="false">IF(AND(ISNUMBER(C44),N(G44)&gt;0),C44/G44,"")</f>
        <v/>
      </c>
      <c r="O44" s="28" t="str">
        <f aca="false">IF(AND(ISNUMBER(C44),N(J44)&gt;0),C44/J44,"")</f>
        <v/>
      </c>
      <c r="P44" s="28" t="str">
        <f aca="false">IF(AND(ISNUMBER(C44),N(L44)&gt;0),C44/L44,"")</f>
        <v/>
      </c>
      <c r="Q44" s="29" t="str">
        <f aca="false">IF(AND(N(H44)&gt;0,ISNUMBER(L44)),L44/H44,"")</f>
        <v/>
      </c>
      <c r="R44" s="30" t="str">
        <f aca="false">IF(AND(N(H44)&gt;0,ISNUMBER(G44)),(G44-H44)/H44,"")</f>
        <v/>
      </c>
      <c r="S44" s="31" t="str">
        <f aca="false">IF(AND(N(C44)&gt;0,ISNUMBER(M44)),M44/C44,"")</f>
        <v/>
      </c>
      <c r="T44" s="32" t="str">
        <f aca="false">IF(ISNUMBER(E44),IF(E44&gt;=Targets!$B$9,"Check ads","OK"),"")</f>
        <v/>
      </c>
      <c r="U44" s="34"/>
    </row>
    <row r="45" customFormat="false" ht="15" hidden="false" customHeight="false" outlineLevel="0" collapsed="false">
      <c r="A45" s="22" t="n">
        <f aca="false">IF(A44="","",A44+7)</f>
        <v>46573</v>
      </c>
      <c r="B45" s="23" t="n">
        <f aca="false">IF(A45="","",DATE(YEAR(A45),MONTH(A45),1))</f>
        <v>46569</v>
      </c>
      <c r="C45" s="24"/>
      <c r="D45" s="25"/>
      <c r="E45" s="26"/>
      <c r="F45" s="27"/>
      <c r="G45" s="25"/>
      <c r="H45" s="25"/>
      <c r="I45" s="25"/>
      <c r="J45" s="25"/>
      <c r="K45" s="25"/>
      <c r="L45" s="25"/>
      <c r="M45" s="24"/>
      <c r="N45" s="28" t="str">
        <f aca="false">IF(AND(ISNUMBER(C45),N(G45)&gt;0),C45/G45,"")</f>
        <v/>
      </c>
      <c r="O45" s="28" t="str">
        <f aca="false">IF(AND(ISNUMBER(C45),N(J45)&gt;0),C45/J45,"")</f>
        <v/>
      </c>
      <c r="P45" s="28" t="str">
        <f aca="false">IF(AND(ISNUMBER(C45),N(L45)&gt;0),C45/L45,"")</f>
        <v/>
      </c>
      <c r="Q45" s="29" t="str">
        <f aca="false">IF(AND(N(H45)&gt;0,ISNUMBER(L45)),L45/H45,"")</f>
        <v/>
      </c>
      <c r="R45" s="30" t="str">
        <f aca="false">IF(AND(N(H45)&gt;0,ISNUMBER(G45)),(G45-H45)/H45,"")</f>
        <v/>
      </c>
      <c r="S45" s="31" t="str">
        <f aca="false">IF(AND(N(C45)&gt;0,ISNUMBER(M45)),M45/C45,"")</f>
        <v/>
      </c>
      <c r="T45" s="32" t="str">
        <f aca="false">IF(ISNUMBER(E45),IF(E45&gt;=Targets!$B$9,"Check ads","OK"),"")</f>
        <v/>
      </c>
      <c r="U45" s="34"/>
    </row>
    <row r="46" customFormat="false" ht="15" hidden="false" customHeight="false" outlineLevel="0" collapsed="false">
      <c r="A46" s="22" t="n">
        <f aca="false">IF(A45="","",A45+7)</f>
        <v>46580</v>
      </c>
      <c r="B46" s="23" t="n">
        <f aca="false">IF(A46="","",DATE(YEAR(A46),MONTH(A46),1))</f>
        <v>46569</v>
      </c>
      <c r="C46" s="24"/>
      <c r="D46" s="25"/>
      <c r="E46" s="26"/>
      <c r="F46" s="27"/>
      <c r="G46" s="25"/>
      <c r="H46" s="25"/>
      <c r="I46" s="25"/>
      <c r="J46" s="25"/>
      <c r="K46" s="25"/>
      <c r="L46" s="25"/>
      <c r="M46" s="24"/>
      <c r="N46" s="28" t="str">
        <f aca="false">IF(AND(ISNUMBER(C46),N(G46)&gt;0),C46/G46,"")</f>
        <v/>
      </c>
      <c r="O46" s="28" t="str">
        <f aca="false">IF(AND(ISNUMBER(C46),N(J46)&gt;0),C46/J46,"")</f>
        <v/>
      </c>
      <c r="P46" s="28" t="str">
        <f aca="false">IF(AND(ISNUMBER(C46),N(L46)&gt;0),C46/L46,"")</f>
        <v/>
      </c>
      <c r="Q46" s="29" t="str">
        <f aca="false">IF(AND(N(H46)&gt;0,ISNUMBER(L46)),L46/H46,"")</f>
        <v/>
      </c>
      <c r="R46" s="30" t="str">
        <f aca="false">IF(AND(N(H46)&gt;0,ISNUMBER(G46)),(G46-H46)/H46,"")</f>
        <v/>
      </c>
      <c r="S46" s="31" t="str">
        <f aca="false">IF(AND(N(C46)&gt;0,ISNUMBER(M46)),M46/C46,"")</f>
        <v/>
      </c>
      <c r="T46" s="32" t="str">
        <f aca="false">IF(ISNUMBER(E46),IF(E46&gt;=Targets!$B$9,"Check ads","OK"),"")</f>
        <v/>
      </c>
      <c r="U46" s="34"/>
    </row>
    <row r="47" customFormat="false" ht="15" hidden="false" customHeight="false" outlineLevel="0" collapsed="false">
      <c r="A47" s="22" t="n">
        <f aca="false">IF(A46="","",A46+7)</f>
        <v>46587</v>
      </c>
      <c r="B47" s="23" t="n">
        <f aca="false">IF(A47="","",DATE(YEAR(A47),MONTH(A47),1))</f>
        <v>46569</v>
      </c>
      <c r="C47" s="24"/>
      <c r="D47" s="25"/>
      <c r="E47" s="26"/>
      <c r="F47" s="27"/>
      <c r="G47" s="25"/>
      <c r="H47" s="25"/>
      <c r="I47" s="25"/>
      <c r="J47" s="25"/>
      <c r="K47" s="25"/>
      <c r="L47" s="25"/>
      <c r="M47" s="24"/>
      <c r="N47" s="28" t="str">
        <f aca="false">IF(AND(ISNUMBER(C47),N(G47)&gt;0),C47/G47,"")</f>
        <v/>
      </c>
      <c r="O47" s="28" t="str">
        <f aca="false">IF(AND(ISNUMBER(C47),N(J47)&gt;0),C47/J47,"")</f>
        <v/>
      </c>
      <c r="P47" s="28" t="str">
        <f aca="false">IF(AND(ISNUMBER(C47),N(L47)&gt;0),C47/L47,"")</f>
        <v/>
      </c>
      <c r="Q47" s="29" t="str">
        <f aca="false">IF(AND(N(H47)&gt;0,ISNUMBER(L47)),L47/H47,"")</f>
        <v/>
      </c>
      <c r="R47" s="30" t="str">
        <f aca="false">IF(AND(N(H47)&gt;0,ISNUMBER(G47)),(G47-H47)/H47,"")</f>
        <v/>
      </c>
      <c r="S47" s="31" t="str">
        <f aca="false">IF(AND(N(C47)&gt;0,ISNUMBER(M47)),M47/C47,"")</f>
        <v/>
      </c>
      <c r="T47" s="32" t="str">
        <f aca="false">IF(ISNUMBER(E47),IF(E47&gt;=Targets!$B$9,"Check ads","OK"),"")</f>
        <v/>
      </c>
      <c r="U47" s="34"/>
    </row>
    <row r="48" customFormat="false" ht="15" hidden="false" customHeight="false" outlineLevel="0" collapsed="false">
      <c r="A48" s="22" t="n">
        <f aca="false">IF(A47="","",A47+7)</f>
        <v>46594</v>
      </c>
      <c r="B48" s="23" t="n">
        <f aca="false">IF(A48="","",DATE(YEAR(A48),MONTH(A48),1))</f>
        <v>46569</v>
      </c>
      <c r="C48" s="24"/>
      <c r="D48" s="25"/>
      <c r="E48" s="26"/>
      <c r="F48" s="27"/>
      <c r="G48" s="25"/>
      <c r="H48" s="25"/>
      <c r="I48" s="25"/>
      <c r="J48" s="25"/>
      <c r="K48" s="25"/>
      <c r="L48" s="25"/>
      <c r="M48" s="24"/>
      <c r="N48" s="28" t="str">
        <f aca="false">IF(AND(ISNUMBER(C48),N(G48)&gt;0),C48/G48,"")</f>
        <v/>
      </c>
      <c r="O48" s="28" t="str">
        <f aca="false">IF(AND(ISNUMBER(C48),N(J48)&gt;0),C48/J48,"")</f>
        <v/>
      </c>
      <c r="P48" s="28" t="str">
        <f aca="false">IF(AND(ISNUMBER(C48),N(L48)&gt;0),C48/L48,"")</f>
        <v/>
      </c>
      <c r="Q48" s="29" t="str">
        <f aca="false">IF(AND(N(H48)&gt;0,ISNUMBER(L48)),L48/H48,"")</f>
        <v/>
      </c>
      <c r="R48" s="30" t="str">
        <f aca="false">IF(AND(N(H48)&gt;0,ISNUMBER(G48)),(G48-H48)/H48,"")</f>
        <v/>
      </c>
      <c r="S48" s="31" t="str">
        <f aca="false">IF(AND(N(C48)&gt;0,ISNUMBER(M48)),M48/C48,"")</f>
        <v/>
      </c>
      <c r="T48" s="32" t="str">
        <f aca="false">IF(ISNUMBER(E48),IF(E48&gt;=Targets!$B$9,"Check ads","OK"),"")</f>
        <v/>
      </c>
      <c r="U48" s="34"/>
    </row>
    <row r="49" customFormat="false" ht="15" hidden="false" customHeight="false" outlineLevel="0" collapsed="false">
      <c r="A49" s="22" t="n">
        <f aca="false">IF(A48="","",A48+7)</f>
        <v>46601</v>
      </c>
      <c r="B49" s="23" t="n">
        <f aca="false">IF(A49="","",DATE(YEAR(A49),MONTH(A49),1))</f>
        <v>46600</v>
      </c>
      <c r="C49" s="24"/>
      <c r="D49" s="25"/>
      <c r="E49" s="26"/>
      <c r="F49" s="27"/>
      <c r="G49" s="25"/>
      <c r="H49" s="25"/>
      <c r="I49" s="25"/>
      <c r="J49" s="25"/>
      <c r="K49" s="25"/>
      <c r="L49" s="25"/>
      <c r="M49" s="24"/>
      <c r="N49" s="28" t="str">
        <f aca="false">IF(AND(ISNUMBER(C49),N(G49)&gt;0),C49/G49,"")</f>
        <v/>
      </c>
      <c r="O49" s="28" t="str">
        <f aca="false">IF(AND(ISNUMBER(C49),N(J49)&gt;0),C49/J49,"")</f>
        <v/>
      </c>
      <c r="P49" s="28" t="str">
        <f aca="false">IF(AND(ISNUMBER(C49),N(L49)&gt;0),C49/L49,"")</f>
        <v/>
      </c>
      <c r="Q49" s="29" t="str">
        <f aca="false">IF(AND(N(H49)&gt;0,ISNUMBER(L49)),L49/H49,"")</f>
        <v/>
      </c>
      <c r="R49" s="30" t="str">
        <f aca="false">IF(AND(N(H49)&gt;0,ISNUMBER(G49)),(G49-H49)/H49,"")</f>
        <v/>
      </c>
      <c r="S49" s="31" t="str">
        <f aca="false">IF(AND(N(C49)&gt;0,ISNUMBER(M49)),M49/C49,"")</f>
        <v/>
      </c>
      <c r="T49" s="32" t="str">
        <f aca="false">IF(ISNUMBER(E49),IF(E49&gt;=Targets!$B$9,"Check ads","OK"),"")</f>
        <v/>
      </c>
      <c r="U49" s="34"/>
    </row>
    <row r="50" customFormat="false" ht="15" hidden="false" customHeight="false" outlineLevel="0" collapsed="false">
      <c r="A50" s="22" t="n">
        <f aca="false">IF(A49="","",A49+7)</f>
        <v>46608</v>
      </c>
      <c r="B50" s="23" t="n">
        <f aca="false">IF(A50="","",DATE(YEAR(A50),MONTH(A50),1))</f>
        <v>46600</v>
      </c>
      <c r="C50" s="24"/>
      <c r="D50" s="25"/>
      <c r="E50" s="26"/>
      <c r="F50" s="27"/>
      <c r="G50" s="25"/>
      <c r="H50" s="25"/>
      <c r="I50" s="25"/>
      <c r="J50" s="25"/>
      <c r="K50" s="25"/>
      <c r="L50" s="25"/>
      <c r="M50" s="24"/>
      <c r="N50" s="28" t="str">
        <f aca="false">IF(AND(ISNUMBER(C50),N(G50)&gt;0),C50/G50,"")</f>
        <v/>
      </c>
      <c r="O50" s="28" t="str">
        <f aca="false">IF(AND(ISNUMBER(C50),N(J50)&gt;0),C50/J50,"")</f>
        <v/>
      </c>
      <c r="P50" s="28" t="str">
        <f aca="false">IF(AND(ISNUMBER(C50),N(L50)&gt;0),C50/L50,"")</f>
        <v/>
      </c>
      <c r="Q50" s="29" t="str">
        <f aca="false">IF(AND(N(H50)&gt;0,ISNUMBER(L50)),L50/H50,"")</f>
        <v/>
      </c>
      <c r="R50" s="30" t="str">
        <f aca="false">IF(AND(N(H50)&gt;0,ISNUMBER(G50)),(G50-H50)/H50,"")</f>
        <v/>
      </c>
      <c r="S50" s="31" t="str">
        <f aca="false">IF(AND(N(C50)&gt;0,ISNUMBER(M50)),M50/C50,"")</f>
        <v/>
      </c>
      <c r="T50" s="32" t="str">
        <f aca="false">IF(ISNUMBER(E50),IF(E50&gt;=Targets!$B$9,"Check ads","OK"),"")</f>
        <v/>
      </c>
      <c r="U50" s="34"/>
    </row>
    <row r="51" customFormat="false" ht="15" hidden="false" customHeight="false" outlineLevel="0" collapsed="false">
      <c r="A51" s="22" t="n">
        <f aca="false">IF(A50="","",A50+7)</f>
        <v>46615</v>
      </c>
      <c r="B51" s="23" t="n">
        <f aca="false">IF(A51="","",DATE(YEAR(A51),MONTH(A51),1))</f>
        <v>46600</v>
      </c>
      <c r="C51" s="24"/>
      <c r="D51" s="25"/>
      <c r="E51" s="26"/>
      <c r="F51" s="27"/>
      <c r="G51" s="25"/>
      <c r="H51" s="25"/>
      <c r="I51" s="25"/>
      <c r="J51" s="25"/>
      <c r="K51" s="25"/>
      <c r="L51" s="25"/>
      <c r="M51" s="24"/>
      <c r="N51" s="28" t="str">
        <f aca="false">IF(AND(ISNUMBER(C51),N(G51)&gt;0),C51/G51,"")</f>
        <v/>
      </c>
      <c r="O51" s="28" t="str">
        <f aca="false">IF(AND(ISNUMBER(C51),N(J51)&gt;0),C51/J51,"")</f>
        <v/>
      </c>
      <c r="P51" s="28" t="str">
        <f aca="false">IF(AND(ISNUMBER(C51),N(L51)&gt;0),C51/L51,"")</f>
        <v/>
      </c>
      <c r="Q51" s="29" t="str">
        <f aca="false">IF(AND(N(H51)&gt;0,ISNUMBER(L51)),L51/H51,"")</f>
        <v/>
      </c>
      <c r="R51" s="30" t="str">
        <f aca="false">IF(AND(N(H51)&gt;0,ISNUMBER(G51)),(G51-H51)/H51,"")</f>
        <v/>
      </c>
      <c r="S51" s="31" t="str">
        <f aca="false">IF(AND(N(C51)&gt;0,ISNUMBER(M51)),M51/C51,"")</f>
        <v/>
      </c>
      <c r="T51" s="32" t="str">
        <f aca="false">IF(ISNUMBER(E51),IF(E51&gt;=Targets!$B$9,"Check ads","OK"),"")</f>
        <v/>
      </c>
      <c r="U51" s="34"/>
    </row>
    <row r="52" customFormat="false" ht="15" hidden="false" customHeight="false" outlineLevel="0" collapsed="false">
      <c r="A52" s="22" t="n">
        <f aca="false">IF(A51="","",A51+7)</f>
        <v>46622</v>
      </c>
      <c r="B52" s="23" t="n">
        <f aca="false">IF(A52="","",DATE(YEAR(A52),MONTH(A52),1))</f>
        <v>46600</v>
      </c>
      <c r="C52" s="24"/>
      <c r="D52" s="25"/>
      <c r="E52" s="26"/>
      <c r="F52" s="27"/>
      <c r="G52" s="25"/>
      <c r="H52" s="25"/>
      <c r="I52" s="25"/>
      <c r="J52" s="25"/>
      <c r="K52" s="25"/>
      <c r="L52" s="25"/>
      <c r="M52" s="24"/>
      <c r="N52" s="28" t="str">
        <f aca="false">IF(AND(ISNUMBER(C52),N(G52)&gt;0),C52/G52,"")</f>
        <v/>
      </c>
      <c r="O52" s="28" t="str">
        <f aca="false">IF(AND(ISNUMBER(C52),N(J52)&gt;0),C52/J52,"")</f>
        <v/>
      </c>
      <c r="P52" s="28" t="str">
        <f aca="false">IF(AND(ISNUMBER(C52),N(L52)&gt;0),C52/L52,"")</f>
        <v/>
      </c>
      <c r="Q52" s="29" t="str">
        <f aca="false">IF(AND(N(H52)&gt;0,ISNUMBER(L52)),L52/H52,"")</f>
        <v/>
      </c>
      <c r="R52" s="30" t="str">
        <f aca="false">IF(AND(N(H52)&gt;0,ISNUMBER(G52)),(G52-H52)/H52,"")</f>
        <v/>
      </c>
      <c r="S52" s="31" t="str">
        <f aca="false">IF(AND(N(C52)&gt;0,ISNUMBER(M52)),M52/C52,"")</f>
        <v/>
      </c>
      <c r="T52" s="32" t="str">
        <f aca="false">IF(ISNUMBER(E52),IF(E52&gt;=Targets!$B$9,"Check ads","OK"),"")</f>
        <v/>
      </c>
      <c r="U52" s="34"/>
    </row>
    <row r="53" customFormat="false" ht="15" hidden="false" customHeight="false" outlineLevel="0" collapsed="false">
      <c r="A53" s="22" t="n">
        <f aca="false">IF(A52="","",A52+7)</f>
        <v>46629</v>
      </c>
      <c r="B53" s="23" t="n">
        <f aca="false">IF(A53="","",DATE(YEAR(A53),MONTH(A53),1))</f>
        <v>46600</v>
      </c>
      <c r="C53" s="24"/>
      <c r="D53" s="25"/>
      <c r="E53" s="26"/>
      <c r="F53" s="27"/>
      <c r="G53" s="25"/>
      <c r="H53" s="25"/>
      <c r="I53" s="25"/>
      <c r="J53" s="25"/>
      <c r="K53" s="25"/>
      <c r="L53" s="25"/>
      <c r="M53" s="24"/>
      <c r="N53" s="28" t="str">
        <f aca="false">IF(AND(ISNUMBER(C53),N(G53)&gt;0),C53/G53,"")</f>
        <v/>
      </c>
      <c r="O53" s="28" t="str">
        <f aca="false">IF(AND(ISNUMBER(C53),N(J53)&gt;0),C53/J53,"")</f>
        <v/>
      </c>
      <c r="P53" s="28" t="str">
        <f aca="false">IF(AND(ISNUMBER(C53),N(L53)&gt;0),C53/L53,"")</f>
        <v/>
      </c>
      <c r="Q53" s="29" t="str">
        <f aca="false">IF(AND(N(H53)&gt;0,ISNUMBER(L53)),L53/H53,"")</f>
        <v/>
      </c>
      <c r="R53" s="30" t="str">
        <f aca="false">IF(AND(N(H53)&gt;0,ISNUMBER(G53)),(G53-H53)/H53,"")</f>
        <v/>
      </c>
      <c r="S53" s="31" t="str">
        <f aca="false">IF(AND(N(C53)&gt;0,ISNUMBER(M53)),M53/C53,"")</f>
        <v/>
      </c>
      <c r="T53" s="32" t="str">
        <f aca="false">IF(ISNUMBER(E53),IF(E53&gt;=Targets!$B$9,"Check ads","OK"),"")</f>
        <v/>
      </c>
      <c r="U53" s="34"/>
    </row>
    <row r="54" customFormat="false" ht="15" hidden="false" customHeight="false" outlineLevel="0" collapsed="false">
      <c r="A54" s="22" t="n">
        <f aca="false">IF(A53="","",A53+7)</f>
        <v>46636</v>
      </c>
      <c r="B54" s="23" t="n">
        <f aca="false">IF(A54="","",DATE(YEAR(A54),MONTH(A54),1))</f>
        <v>46631</v>
      </c>
      <c r="C54" s="24"/>
      <c r="D54" s="25"/>
      <c r="E54" s="26"/>
      <c r="F54" s="27"/>
      <c r="G54" s="25"/>
      <c r="H54" s="25"/>
      <c r="I54" s="25"/>
      <c r="J54" s="25"/>
      <c r="K54" s="25"/>
      <c r="L54" s="25"/>
      <c r="M54" s="24"/>
      <c r="N54" s="28" t="str">
        <f aca="false">IF(AND(ISNUMBER(C54),N(G54)&gt;0),C54/G54,"")</f>
        <v/>
      </c>
      <c r="O54" s="28" t="str">
        <f aca="false">IF(AND(ISNUMBER(C54),N(J54)&gt;0),C54/J54,"")</f>
        <v/>
      </c>
      <c r="P54" s="28" t="str">
        <f aca="false">IF(AND(ISNUMBER(C54),N(L54)&gt;0),C54/L54,"")</f>
        <v/>
      </c>
      <c r="Q54" s="29" t="str">
        <f aca="false">IF(AND(N(H54)&gt;0,ISNUMBER(L54)),L54/H54,"")</f>
        <v/>
      </c>
      <c r="R54" s="30" t="str">
        <f aca="false">IF(AND(N(H54)&gt;0,ISNUMBER(G54)),(G54-H54)/H54,"")</f>
        <v/>
      </c>
      <c r="S54" s="31" t="str">
        <f aca="false">IF(AND(N(C54)&gt;0,ISNUMBER(M54)),M54/C54,"")</f>
        <v/>
      </c>
      <c r="T54" s="32" t="str">
        <f aca="false">IF(ISNUMBER(E54),IF(E54&gt;=Targets!$B$9,"Check ads","OK"),"")</f>
        <v/>
      </c>
      <c r="U54" s="34"/>
    </row>
    <row r="55" customFormat="false" ht="15" hidden="false" customHeight="false" outlineLevel="0" collapsed="false">
      <c r="A55" s="22" t="n">
        <f aca="false">IF(A54="","",A54+7)</f>
        <v>46643</v>
      </c>
      <c r="B55" s="23" t="n">
        <f aca="false">IF(A55="","",DATE(YEAR(A55),MONTH(A55),1))</f>
        <v>46631</v>
      </c>
      <c r="C55" s="24"/>
      <c r="D55" s="25"/>
      <c r="E55" s="26"/>
      <c r="F55" s="27"/>
      <c r="G55" s="25"/>
      <c r="H55" s="25"/>
      <c r="I55" s="25"/>
      <c r="J55" s="25"/>
      <c r="K55" s="25"/>
      <c r="L55" s="25"/>
      <c r="M55" s="24"/>
      <c r="N55" s="28" t="str">
        <f aca="false">IF(AND(ISNUMBER(C55),N(G55)&gt;0),C55/G55,"")</f>
        <v/>
      </c>
      <c r="O55" s="28" t="str">
        <f aca="false">IF(AND(ISNUMBER(C55),N(J55)&gt;0),C55/J55,"")</f>
        <v/>
      </c>
      <c r="P55" s="28" t="str">
        <f aca="false">IF(AND(ISNUMBER(C55),N(L55)&gt;0),C55/L55,"")</f>
        <v/>
      </c>
      <c r="Q55" s="29" t="str">
        <f aca="false">IF(AND(N(H55)&gt;0,ISNUMBER(L55)),L55/H55,"")</f>
        <v/>
      </c>
      <c r="R55" s="30" t="str">
        <f aca="false">IF(AND(N(H55)&gt;0,ISNUMBER(G55)),(G55-H55)/H55,"")</f>
        <v/>
      </c>
      <c r="S55" s="31" t="str">
        <f aca="false">IF(AND(N(C55)&gt;0,ISNUMBER(M55)),M55/C55,"")</f>
        <v/>
      </c>
      <c r="T55" s="32" t="str">
        <f aca="false">IF(ISNUMBER(E55),IF(E55&gt;=Targets!$B$9,"Check ads","OK"),"")</f>
        <v/>
      </c>
      <c r="U55" s="34"/>
    </row>
    <row r="56" customFormat="false" ht="15" hidden="false" customHeight="false" outlineLevel="0" collapsed="false">
      <c r="A56" s="22" t="n">
        <f aca="false">IF(A55="","",A55+7)</f>
        <v>46650</v>
      </c>
      <c r="B56" s="23" t="n">
        <f aca="false">IF(A56="","",DATE(YEAR(A56),MONTH(A56),1))</f>
        <v>46631</v>
      </c>
      <c r="C56" s="24"/>
      <c r="D56" s="25"/>
      <c r="E56" s="26"/>
      <c r="F56" s="27"/>
      <c r="G56" s="25"/>
      <c r="H56" s="25"/>
      <c r="I56" s="25"/>
      <c r="J56" s="25"/>
      <c r="K56" s="25"/>
      <c r="L56" s="25"/>
      <c r="M56" s="24"/>
      <c r="N56" s="28" t="str">
        <f aca="false">IF(AND(ISNUMBER(C56),N(G56)&gt;0),C56/G56,"")</f>
        <v/>
      </c>
      <c r="O56" s="28" t="str">
        <f aca="false">IF(AND(ISNUMBER(C56),N(J56)&gt;0),C56/J56,"")</f>
        <v/>
      </c>
      <c r="P56" s="28" t="str">
        <f aca="false">IF(AND(ISNUMBER(C56),N(L56)&gt;0),C56/L56,"")</f>
        <v/>
      </c>
      <c r="Q56" s="29" t="str">
        <f aca="false">IF(AND(N(H56)&gt;0,ISNUMBER(L56)),L56/H56,"")</f>
        <v/>
      </c>
      <c r="R56" s="30" t="str">
        <f aca="false">IF(AND(N(H56)&gt;0,ISNUMBER(G56)),(G56-H56)/H56,"")</f>
        <v/>
      </c>
      <c r="S56" s="31" t="str">
        <f aca="false">IF(AND(N(C56)&gt;0,ISNUMBER(M56)),M56/C56,"")</f>
        <v/>
      </c>
      <c r="T56" s="32" t="str">
        <f aca="false">IF(ISNUMBER(E56),IF(E56&gt;=Targets!$B$9,"Check ads","OK"),"")</f>
        <v/>
      </c>
      <c r="U56" s="34"/>
    </row>
    <row r="57" customFormat="false" ht="15" hidden="false" customHeight="false" outlineLevel="0" collapsed="false">
      <c r="A57" s="22" t="n">
        <f aca="false">IF(A56="","",A56+7)</f>
        <v>46657</v>
      </c>
      <c r="B57" s="23" t="n">
        <f aca="false">IF(A57="","",DATE(YEAR(A57),MONTH(A57),1))</f>
        <v>46631</v>
      </c>
      <c r="C57" s="24"/>
      <c r="D57" s="25"/>
      <c r="E57" s="26"/>
      <c r="F57" s="27"/>
      <c r="G57" s="25"/>
      <c r="H57" s="25"/>
      <c r="I57" s="25"/>
      <c r="J57" s="25"/>
      <c r="K57" s="25"/>
      <c r="L57" s="25"/>
      <c r="M57" s="24"/>
      <c r="N57" s="28" t="str">
        <f aca="false">IF(AND(ISNUMBER(C57),N(G57)&gt;0),C57/G57,"")</f>
        <v/>
      </c>
      <c r="O57" s="28" t="str">
        <f aca="false">IF(AND(ISNUMBER(C57),N(J57)&gt;0),C57/J57,"")</f>
        <v/>
      </c>
      <c r="P57" s="28" t="str">
        <f aca="false">IF(AND(ISNUMBER(C57),N(L57)&gt;0),C57/L57,"")</f>
        <v/>
      </c>
      <c r="Q57" s="29" t="str">
        <f aca="false">IF(AND(N(H57)&gt;0,ISNUMBER(L57)),L57/H57,"")</f>
        <v/>
      </c>
      <c r="R57" s="30" t="str">
        <f aca="false">IF(AND(N(H57)&gt;0,ISNUMBER(G57)),(G57-H57)/H57,"")</f>
        <v/>
      </c>
      <c r="S57" s="31" t="str">
        <f aca="false">IF(AND(N(C57)&gt;0,ISNUMBER(M57)),M57/C57,"")</f>
        <v/>
      </c>
      <c r="T57" s="32" t="str">
        <f aca="false">IF(ISNUMBER(E57),IF(E57&gt;=Targets!$B$9,"Check ads","OK"),"")</f>
        <v/>
      </c>
      <c r="U57" s="34"/>
    </row>
  </sheetData>
  <mergeCells count="3">
    <mergeCell ref="A1:U1"/>
    <mergeCell ref="A2:U2"/>
    <mergeCell ref="A3:U3"/>
  </mergeCells>
  <conditionalFormatting sqref="N6:N57">
    <cfRule type="expression" priority="2" aboveAverage="0" equalAverage="0" bottom="0" percent="0" rank="0" text="" dxfId="0">
      <formula>AND(ISNUMBER(N6),N6&lt;=Targets!$B$5)</formula>
    </cfRule>
    <cfRule type="expression" priority="3" aboveAverage="0" equalAverage="0" bottom="0" percent="0" rank="0" text="" dxfId="1">
      <formula>AND(ISNUMBER(N6),N6&gt;Targets!$B$5,N6&lt;=Targets!$B$6)</formula>
    </cfRule>
    <cfRule type="expression" priority="4" aboveAverage="0" equalAverage="0" bottom="0" percent="0" rank="0" text="" dxfId="2">
      <formula>AND(ISNUMBER(N6),N6&gt;Targets!$B$6)</formula>
    </cfRule>
  </conditionalFormatting>
  <conditionalFormatting sqref="P6:P57">
    <cfRule type="expression" priority="5" aboveAverage="0" equalAverage="0" bottom="0" percent="0" rank="0" text="" dxfId="0">
      <formula>AND(ISNUMBER(P6),P6&lt;=Targets!$B$7)</formula>
    </cfRule>
    <cfRule type="expression" priority="6" aboveAverage="0" equalAverage="0" bottom="0" percent="0" rank="0" text="" dxfId="1">
      <formula>AND(ISNUMBER(P6),P6&gt;Targets!$B$7,P6&lt;=Targets!$B$8)</formula>
    </cfRule>
    <cfRule type="expression" priority="7" aboveAverage="0" equalAverage="0" bottom="0" percent="0" rank="0" text="" dxfId="2">
      <formula>AND(ISNUMBER(P6),P6&gt;Targets!$B$8)</formula>
    </cfRule>
  </conditionalFormatting>
  <conditionalFormatting sqref="T6:T57">
    <cfRule type="expression" priority="8" aboveAverage="0" equalAverage="0" bottom="0" percent="0" rank="0" text="" dxfId="1">
      <formula>T6="Check ads"</formula>
    </cfRule>
    <cfRule type="expression" priority="9" aboveAverage="0" equalAverage="0" bottom="0" percent="0" rank="0" text="" dxfId="0">
      <formula>T6="OK"</formula>
    </cfRule>
  </conditionalFormatting>
  <dataValidations count="2">
    <dataValidation allowBlank="true" error="Please enter a number of 0 or more." errorStyle="stop" errorTitle="Check this figure" operator="greaterThanOrEqual" showDropDown="false" showErrorMessage="true" showInputMessage="false" sqref="C6:E57 G6:M57" type="decimal">
      <formula1>0</formula1>
      <formula2>0</formula2>
    </dataValidation>
    <dataValidation allowBlank="true" error="Enter a percentage such as 1.4%." errorStyle="stop" errorTitle="Enter a percentage" operator="between" showDropDown="false" showErrorMessage="true" showInputMessage="false" sqref="F6:F57"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F4866"/>
    <pageSetUpPr fitToPage="true"/>
  </sheetPr>
  <dimension ref="A1:Q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3" min="1" style="0" width="12"/>
    <col collapsed="false" customWidth="true" hidden="false" outlineLevel="0" max="4" min="4" style="0" width="13"/>
    <col collapsed="false" customWidth="true" hidden="false" outlineLevel="0" max="5" min="5" style="0" width="11"/>
    <col collapsed="false" customWidth="true" hidden="false" outlineLevel="0" max="6" min="6" style="0" width="10"/>
    <col collapsed="false" customWidth="true" hidden="false" outlineLevel="0" max="7" min="7" style="0" width="11"/>
    <col collapsed="false" customWidth="true" hidden="false" outlineLevel="0" max="8" min="8" style="0" width="15"/>
    <col collapsed="false" customWidth="true" hidden="false" outlineLevel="0" max="10" min="9" style="0" width="11"/>
    <col collapsed="false" customWidth="true" hidden="false" outlineLevel="0" max="11" min="11" style="0" width="12"/>
    <col collapsed="false" customWidth="true" hidden="false" outlineLevel="0" max="14" min="12" style="0" width="11"/>
    <col collapsed="false" customWidth="true" hidden="false" outlineLevel="0" max="15" min="15" style="0" width="13"/>
    <col collapsed="false" customWidth="true" hidden="false" outlineLevel="0" max="16" min="16" style="0" width="14"/>
    <col collapsed="false" customWidth="true" hidden="false" outlineLevel="0" max="17" min="17" style="0" width="34"/>
  </cols>
  <sheetData>
    <row r="1" customFormat="false" ht="39.75" hidden="false" customHeight="true" outlineLevel="0" collapsed="false">
      <c r="A1" s="1" t="s">
        <v>77</v>
      </c>
      <c r="B1" s="1"/>
      <c r="C1" s="1"/>
      <c r="D1" s="1"/>
      <c r="E1" s="1"/>
      <c r="F1" s="1"/>
      <c r="G1" s="1"/>
      <c r="H1" s="1"/>
      <c r="I1" s="1"/>
      <c r="J1" s="1"/>
      <c r="K1" s="1"/>
      <c r="L1" s="1"/>
      <c r="M1" s="1"/>
      <c r="N1" s="1"/>
      <c r="O1" s="1"/>
      <c r="P1" s="1"/>
      <c r="Q1" s="1"/>
    </row>
    <row r="2" customFormat="false" ht="19.5" hidden="false" customHeight="true" outlineLevel="0" collapsed="false">
      <c r="A2" s="2" t="s">
        <v>78</v>
      </c>
      <c r="B2" s="2"/>
      <c r="C2" s="2"/>
      <c r="D2" s="2"/>
      <c r="E2" s="2"/>
      <c r="F2" s="2"/>
      <c r="G2" s="2"/>
      <c r="H2" s="2"/>
      <c r="I2" s="2"/>
      <c r="J2" s="2"/>
      <c r="K2" s="2"/>
      <c r="L2" s="2"/>
      <c r="M2" s="2"/>
      <c r="N2" s="2"/>
      <c r="O2" s="2"/>
      <c r="P2" s="2"/>
      <c r="Q2" s="2"/>
    </row>
    <row r="3" customFormat="false" ht="18" hidden="false" customHeight="true" outlineLevel="0" collapsed="false">
      <c r="A3" s="20" t="s">
        <v>79</v>
      </c>
      <c r="B3" s="20"/>
      <c r="C3" s="20"/>
      <c r="D3" s="20"/>
      <c r="E3" s="20"/>
      <c r="F3" s="20"/>
      <c r="G3" s="20"/>
      <c r="H3" s="20"/>
      <c r="I3" s="20"/>
      <c r="J3" s="20"/>
      <c r="K3" s="20"/>
      <c r="L3" s="20"/>
      <c r="M3" s="20"/>
      <c r="N3" s="20"/>
      <c r="O3" s="20"/>
      <c r="P3" s="20"/>
      <c r="Q3" s="20"/>
    </row>
    <row r="5" customFormat="false" ht="54" hidden="false" customHeight="true" outlineLevel="0" collapsed="false">
      <c r="A5" s="13" t="s">
        <v>56</v>
      </c>
      <c r="B5" s="13" t="s">
        <v>57</v>
      </c>
      <c r="C5" s="13" t="s">
        <v>61</v>
      </c>
      <c r="D5" s="13" t="s">
        <v>62</v>
      </c>
      <c r="E5" s="13" t="s">
        <v>80</v>
      </c>
      <c r="F5" s="13" t="s">
        <v>65</v>
      </c>
      <c r="G5" s="13" t="s">
        <v>66</v>
      </c>
      <c r="H5" s="13" t="s">
        <v>67</v>
      </c>
      <c r="I5" s="13" t="s">
        <v>81</v>
      </c>
      <c r="J5" s="13" t="s">
        <v>68</v>
      </c>
      <c r="K5" s="13" t="s">
        <v>69</v>
      </c>
      <c r="L5" s="13" t="s">
        <v>70</v>
      </c>
      <c r="M5" s="13" t="s">
        <v>71</v>
      </c>
      <c r="N5" s="13" t="s">
        <v>73</v>
      </c>
      <c r="O5" s="13" t="s">
        <v>82</v>
      </c>
      <c r="P5" s="13" t="s">
        <v>83</v>
      </c>
      <c r="Q5" s="13" t="s">
        <v>84</v>
      </c>
    </row>
    <row r="6" customFormat="false" ht="15" hidden="false" customHeight="false" outlineLevel="0" collapsed="false">
      <c r="A6" s="35" t="n">
        <f aca="false">'Weekly Tracker'!B6</f>
        <v>46296</v>
      </c>
      <c r="B6" s="36" t="n">
        <f aca="false">SUMIFS('Weekly Tracker'!$C$6:$C$57,'Weekly Tracker'!$B$6:$B$57,$A6)</f>
        <v>150</v>
      </c>
      <c r="C6" s="37" t="n">
        <f aca="false">SUMIFS('Weekly Tracker'!$G$6:$G$57,'Weekly Tracker'!$B$6:$B$57,$A6)</f>
        <v>9</v>
      </c>
      <c r="D6" s="37" t="n">
        <f aca="false">SUMIFS('Weekly Tracker'!$H$6:$H$57,'Weekly Tracker'!$B$6:$B$57,$A6)</f>
        <v>8</v>
      </c>
      <c r="E6" s="37" t="n">
        <f aca="false">SUMIFS('Weekly Tracker'!$J$6:$J$57,'Weekly Tracker'!$B$6:$B$57,$A6)</f>
        <v>4</v>
      </c>
      <c r="F6" s="37" t="n">
        <f aca="false">SUMIFS('Weekly Tracker'!$K$6:$K$57,'Weekly Tracker'!$B$6:$B$57,$A6)</f>
        <v>3</v>
      </c>
      <c r="G6" s="37" t="n">
        <f aca="false">SUMIFS('Weekly Tracker'!$L$6:$L$57,'Weekly Tracker'!$B$6:$B$57,$A6)</f>
        <v>2</v>
      </c>
      <c r="H6" s="36" t="n">
        <f aca="false">SUMIFS('Weekly Tracker'!$M$6:$M$57,'Weekly Tracker'!$B$6:$B$57,$A6)</f>
        <v>380</v>
      </c>
      <c r="I6" s="38" t="n">
        <f aca="false">IFERROR(AVERAGEIFS('Weekly Tracker'!$E$6:$E$57,'Weekly Tracker'!$B$6:$B$57,$A6),"")</f>
        <v>1.8</v>
      </c>
      <c r="J6" s="28" t="n">
        <f aca="false">IF(AND(B6&gt;0,C6&gt;0),B6/C6,"")</f>
        <v>16.6666666666667</v>
      </c>
      <c r="K6" s="28" t="n">
        <f aca="false">IF(AND(B6&gt;0,E6&gt;0),B6/E6,"")</f>
        <v>37.5</v>
      </c>
      <c r="L6" s="28" t="n">
        <f aca="false">IF(AND(B6&gt;0,G6&gt;0),B6/G6,"")</f>
        <v>75</v>
      </c>
      <c r="M6" s="29" t="n">
        <f aca="false">IF(AND(D6&gt;0,G6&gt;0),G6/D6,"")</f>
        <v>0.25</v>
      </c>
      <c r="N6" s="31" t="n">
        <f aca="false">IF(B6&gt;0,H6/B6,"")</f>
        <v>2.53333333333333</v>
      </c>
      <c r="O6" s="36" t="n">
        <f aca="false">IF(B6&gt;0,H6*Targets!$B$11,"")</f>
        <v>228</v>
      </c>
      <c r="P6" s="36" t="n">
        <f aca="false">IF(B6&gt;0,O6-B6,"")</f>
        <v>78</v>
      </c>
      <c r="Q6" s="8" t="str">
        <f aca="false">IF(B6=0,"",IF(NOT(ISNUMBER(L6)),"Add customer data",IF(L6&lt;=Targets!$B$7,"On target",IF(L6&lt;=Targets!$B$8,"Above target, below break-even","Above break-even: review"))))</f>
        <v>On target</v>
      </c>
    </row>
    <row r="7" customFormat="false" ht="15" hidden="false" customHeight="false" outlineLevel="0" collapsed="false">
      <c r="A7" s="35" t="n">
        <f aca="false">EDATE(A6,1)</f>
        <v>46327</v>
      </c>
      <c r="B7" s="36" t="n">
        <f aca="false">SUMIFS('Weekly Tracker'!$C$6:$C$57,'Weekly Tracker'!$B$6:$B$57,$A7)</f>
        <v>0</v>
      </c>
      <c r="C7" s="37" t="n">
        <f aca="false">SUMIFS('Weekly Tracker'!$G$6:$G$57,'Weekly Tracker'!$B$6:$B$57,$A7)</f>
        <v>0</v>
      </c>
      <c r="D7" s="37" t="n">
        <f aca="false">SUMIFS('Weekly Tracker'!$H$6:$H$57,'Weekly Tracker'!$B$6:$B$57,$A7)</f>
        <v>0</v>
      </c>
      <c r="E7" s="37" t="n">
        <f aca="false">SUMIFS('Weekly Tracker'!$J$6:$J$57,'Weekly Tracker'!$B$6:$B$57,$A7)</f>
        <v>0</v>
      </c>
      <c r="F7" s="37" t="n">
        <f aca="false">SUMIFS('Weekly Tracker'!$K$6:$K$57,'Weekly Tracker'!$B$6:$B$57,$A7)</f>
        <v>0</v>
      </c>
      <c r="G7" s="37" t="n">
        <f aca="false">SUMIFS('Weekly Tracker'!$L$6:$L$57,'Weekly Tracker'!$B$6:$B$57,$A7)</f>
        <v>0</v>
      </c>
      <c r="H7" s="36" t="n">
        <f aca="false">SUMIFS('Weekly Tracker'!$M$6:$M$57,'Weekly Tracker'!$B$6:$B$57,$A7)</f>
        <v>0</v>
      </c>
      <c r="I7" s="38" t="str">
        <f aca="false">IFERROR(AVERAGEIFS('Weekly Tracker'!$E$6:$E$57,'Weekly Tracker'!$B$6:$B$57,$A7),"")</f>
        <v/>
      </c>
      <c r="J7" s="28" t="str">
        <f aca="false">IF(AND(B7&gt;0,C7&gt;0),B7/C7,"")</f>
        <v/>
      </c>
      <c r="K7" s="28" t="str">
        <f aca="false">IF(AND(B7&gt;0,E7&gt;0),B7/E7,"")</f>
        <v/>
      </c>
      <c r="L7" s="28" t="str">
        <f aca="false">IF(AND(B7&gt;0,G7&gt;0),B7/G7,"")</f>
        <v/>
      </c>
      <c r="M7" s="29" t="str">
        <f aca="false">IF(AND(D7&gt;0,G7&gt;0),G7/D7,"")</f>
        <v/>
      </c>
      <c r="N7" s="31" t="str">
        <f aca="false">IF(B7&gt;0,H7/B7,"")</f>
        <v/>
      </c>
      <c r="O7" s="36" t="str">
        <f aca="false">IF(B7&gt;0,H7*Targets!$B$11,"")</f>
        <v/>
      </c>
      <c r="P7" s="36" t="str">
        <f aca="false">IF(B7&gt;0,O7-B7,"")</f>
        <v/>
      </c>
      <c r="Q7" s="8" t="str">
        <f aca="false">IF(B7=0,"",IF(NOT(ISNUMBER(L7)),"Add customer data",IF(L7&lt;=Targets!$B$7,"On target",IF(L7&lt;=Targets!$B$8,"Above target, below break-even","Above break-even: review"))))</f>
        <v/>
      </c>
    </row>
    <row r="8" customFormat="false" ht="15" hidden="false" customHeight="false" outlineLevel="0" collapsed="false">
      <c r="A8" s="35" t="n">
        <f aca="false">EDATE(A7,1)</f>
        <v>46357</v>
      </c>
      <c r="B8" s="36" t="n">
        <f aca="false">SUMIFS('Weekly Tracker'!$C$6:$C$57,'Weekly Tracker'!$B$6:$B$57,$A8)</f>
        <v>0</v>
      </c>
      <c r="C8" s="37" t="n">
        <f aca="false">SUMIFS('Weekly Tracker'!$G$6:$G$57,'Weekly Tracker'!$B$6:$B$57,$A8)</f>
        <v>0</v>
      </c>
      <c r="D8" s="37" t="n">
        <f aca="false">SUMIFS('Weekly Tracker'!$H$6:$H$57,'Weekly Tracker'!$B$6:$B$57,$A8)</f>
        <v>0</v>
      </c>
      <c r="E8" s="37" t="n">
        <f aca="false">SUMIFS('Weekly Tracker'!$J$6:$J$57,'Weekly Tracker'!$B$6:$B$57,$A8)</f>
        <v>0</v>
      </c>
      <c r="F8" s="37" t="n">
        <f aca="false">SUMIFS('Weekly Tracker'!$K$6:$K$57,'Weekly Tracker'!$B$6:$B$57,$A8)</f>
        <v>0</v>
      </c>
      <c r="G8" s="37" t="n">
        <f aca="false">SUMIFS('Weekly Tracker'!$L$6:$L$57,'Weekly Tracker'!$B$6:$B$57,$A8)</f>
        <v>0</v>
      </c>
      <c r="H8" s="36" t="n">
        <f aca="false">SUMIFS('Weekly Tracker'!$M$6:$M$57,'Weekly Tracker'!$B$6:$B$57,$A8)</f>
        <v>0</v>
      </c>
      <c r="I8" s="38" t="str">
        <f aca="false">IFERROR(AVERAGEIFS('Weekly Tracker'!$E$6:$E$57,'Weekly Tracker'!$B$6:$B$57,$A8),"")</f>
        <v/>
      </c>
      <c r="J8" s="28" t="str">
        <f aca="false">IF(AND(B8&gt;0,C8&gt;0),B8/C8,"")</f>
        <v/>
      </c>
      <c r="K8" s="28" t="str">
        <f aca="false">IF(AND(B8&gt;0,E8&gt;0),B8/E8,"")</f>
        <v/>
      </c>
      <c r="L8" s="28" t="str">
        <f aca="false">IF(AND(B8&gt;0,G8&gt;0),B8/G8,"")</f>
        <v/>
      </c>
      <c r="M8" s="29" t="str">
        <f aca="false">IF(AND(D8&gt;0,G8&gt;0),G8/D8,"")</f>
        <v/>
      </c>
      <c r="N8" s="31" t="str">
        <f aca="false">IF(B8&gt;0,H8/B8,"")</f>
        <v/>
      </c>
      <c r="O8" s="36" t="str">
        <f aca="false">IF(B8&gt;0,H8*Targets!$B$11,"")</f>
        <v/>
      </c>
      <c r="P8" s="36" t="str">
        <f aca="false">IF(B8&gt;0,O8-B8,"")</f>
        <v/>
      </c>
      <c r="Q8" s="8" t="str">
        <f aca="false">IF(B8=0,"",IF(NOT(ISNUMBER(L8)),"Add customer data",IF(L8&lt;=Targets!$B$7,"On target",IF(L8&lt;=Targets!$B$8,"Above target, below break-even","Above break-even: review"))))</f>
        <v/>
      </c>
    </row>
    <row r="9" customFormat="false" ht="15" hidden="false" customHeight="false" outlineLevel="0" collapsed="false">
      <c r="A9" s="35" t="n">
        <f aca="false">EDATE(A8,1)</f>
        <v>46388</v>
      </c>
      <c r="B9" s="36" t="n">
        <f aca="false">SUMIFS('Weekly Tracker'!$C$6:$C$57,'Weekly Tracker'!$B$6:$B$57,$A9)</f>
        <v>0</v>
      </c>
      <c r="C9" s="37" t="n">
        <f aca="false">SUMIFS('Weekly Tracker'!$G$6:$G$57,'Weekly Tracker'!$B$6:$B$57,$A9)</f>
        <v>0</v>
      </c>
      <c r="D9" s="37" t="n">
        <f aca="false">SUMIFS('Weekly Tracker'!$H$6:$H$57,'Weekly Tracker'!$B$6:$B$57,$A9)</f>
        <v>0</v>
      </c>
      <c r="E9" s="37" t="n">
        <f aca="false">SUMIFS('Weekly Tracker'!$J$6:$J$57,'Weekly Tracker'!$B$6:$B$57,$A9)</f>
        <v>0</v>
      </c>
      <c r="F9" s="37" t="n">
        <f aca="false">SUMIFS('Weekly Tracker'!$K$6:$K$57,'Weekly Tracker'!$B$6:$B$57,$A9)</f>
        <v>0</v>
      </c>
      <c r="G9" s="37" t="n">
        <f aca="false">SUMIFS('Weekly Tracker'!$L$6:$L$57,'Weekly Tracker'!$B$6:$B$57,$A9)</f>
        <v>0</v>
      </c>
      <c r="H9" s="36" t="n">
        <f aca="false">SUMIFS('Weekly Tracker'!$M$6:$M$57,'Weekly Tracker'!$B$6:$B$57,$A9)</f>
        <v>0</v>
      </c>
      <c r="I9" s="38" t="str">
        <f aca="false">IFERROR(AVERAGEIFS('Weekly Tracker'!$E$6:$E$57,'Weekly Tracker'!$B$6:$B$57,$A9),"")</f>
        <v/>
      </c>
      <c r="J9" s="28" t="str">
        <f aca="false">IF(AND(B9&gt;0,C9&gt;0),B9/C9,"")</f>
        <v/>
      </c>
      <c r="K9" s="28" t="str">
        <f aca="false">IF(AND(B9&gt;0,E9&gt;0),B9/E9,"")</f>
        <v/>
      </c>
      <c r="L9" s="28" t="str">
        <f aca="false">IF(AND(B9&gt;0,G9&gt;0),B9/G9,"")</f>
        <v/>
      </c>
      <c r="M9" s="29" t="str">
        <f aca="false">IF(AND(D9&gt;0,G9&gt;0),G9/D9,"")</f>
        <v/>
      </c>
      <c r="N9" s="31" t="str">
        <f aca="false">IF(B9&gt;0,H9/B9,"")</f>
        <v/>
      </c>
      <c r="O9" s="36" t="str">
        <f aca="false">IF(B9&gt;0,H9*Targets!$B$11,"")</f>
        <v/>
      </c>
      <c r="P9" s="36" t="str">
        <f aca="false">IF(B9&gt;0,O9-B9,"")</f>
        <v/>
      </c>
      <c r="Q9" s="8" t="str">
        <f aca="false">IF(B9=0,"",IF(NOT(ISNUMBER(L9)),"Add customer data",IF(L9&lt;=Targets!$B$7,"On target",IF(L9&lt;=Targets!$B$8,"Above target, below break-even","Above break-even: review"))))</f>
        <v/>
      </c>
    </row>
    <row r="10" customFormat="false" ht="15" hidden="false" customHeight="false" outlineLevel="0" collapsed="false">
      <c r="A10" s="35" t="n">
        <f aca="false">EDATE(A9,1)</f>
        <v>46419</v>
      </c>
      <c r="B10" s="36" t="n">
        <f aca="false">SUMIFS('Weekly Tracker'!$C$6:$C$57,'Weekly Tracker'!$B$6:$B$57,$A10)</f>
        <v>0</v>
      </c>
      <c r="C10" s="37" t="n">
        <f aca="false">SUMIFS('Weekly Tracker'!$G$6:$G$57,'Weekly Tracker'!$B$6:$B$57,$A10)</f>
        <v>0</v>
      </c>
      <c r="D10" s="37" t="n">
        <f aca="false">SUMIFS('Weekly Tracker'!$H$6:$H$57,'Weekly Tracker'!$B$6:$B$57,$A10)</f>
        <v>0</v>
      </c>
      <c r="E10" s="37" t="n">
        <f aca="false">SUMIFS('Weekly Tracker'!$J$6:$J$57,'Weekly Tracker'!$B$6:$B$57,$A10)</f>
        <v>0</v>
      </c>
      <c r="F10" s="37" t="n">
        <f aca="false">SUMIFS('Weekly Tracker'!$K$6:$K$57,'Weekly Tracker'!$B$6:$B$57,$A10)</f>
        <v>0</v>
      </c>
      <c r="G10" s="37" t="n">
        <f aca="false">SUMIFS('Weekly Tracker'!$L$6:$L$57,'Weekly Tracker'!$B$6:$B$57,$A10)</f>
        <v>0</v>
      </c>
      <c r="H10" s="36" t="n">
        <f aca="false">SUMIFS('Weekly Tracker'!$M$6:$M$57,'Weekly Tracker'!$B$6:$B$57,$A10)</f>
        <v>0</v>
      </c>
      <c r="I10" s="38" t="str">
        <f aca="false">IFERROR(AVERAGEIFS('Weekly Tracker'!$E$6:$E$57,'Weekly Tracker'!$B$6:$B$57,$A10),"")</f>
        <v/>
      </c>
      <c r="J10" s="28" t="str">
        <f aca="false">IF(AND(B10&gt;0,C10&gt;0),B10/C10,"")</f>
        <v/>
      </c>
      <c r="K10" s="28" t="str">
        <f aca="false">IF(AND(B10&gt;0,E10&gt;0),B10/E10,"")</f>
        <v/>
      </c>
      <c r="L10" s="28" t="str">
        <f aca="false">IF(AND(B10&gt;0,G10&gt;0),B10/G10,"")</f>
        <v/>
      </c>
      <c r="M10" s="29" t="str">
        <f aca="false">IF(AND(D10&gt;0,G10&gt;0),G10/D10,"")</f>
        <v/>
      </c>
      <c r="N10" s="31" t="str">
        <f aca="false">IF(B10&gt;0,H10/B10,"")</f>
        <v/>
      </c>
      <c r="O10" s="36" t="str">
        <f aca="false">IF(B10&gt;0,H10*Targets!$B$11,"")</f>
        <v/>
      </c>
      <c r="P10" s="36" t="str">
        <f aca="false">IF(B10&gt;0,O10-B10,"")</f>
        <v/>
      </c>
      <c r="Q10" s="8" t="str">
        <f aca="false">IF(B10=0,"",IF(NOT(ISNUMBER(L10)),"Add customer data",IF(L10&lt;=Targets!$B$7,"On target",IF(L10&lt;=Targets!$B$8,"Above target, below break-even","Above break-even: review"))))</f>
        <v/>
      </c>
    </row>
    <row r="11" customFormat="false" ht="15" hidden="false" customHeight="false" outlineLevel="0" collapsed="false">
      <c r="A11" s="35" t="n">
        <f aca="false">EDATE(A10,1)</f>
        <v>46447</v>
      </c>
      <c r="B11" s="36" t="n">
        <f aca="false">SUMIFS('Weekly Tracker'!$C$6:$C$57,'Weekly Tracker'!$B$6:$B$57,$A11)</f>
        <v>0</v>
      </c>
      <c r="C11" s="37" t="n">
        <f aca="false">SUMIFS('Weekly Tracker'!$G$6:$G$57,'Weekly Tracker'!$B$6:$B$57,$A11)</f>
        <v>0</v>
      </c>
      <c r="D11" s="37" t="n">
        <f aca="false">SUMIFS('Weekly Tracker'!$H$6:$H$57,'Weekly Tracker'!$B$6:$B$57,$A11)</f>
        <v>0</v>
      </c>
      <c r="E11" s="37" t="n">
        <f aca="false">SUMIFS('Weekly Tracker'!$J$6:$J$57,'Weekly Tracker'!$B$6:$B$57,$A11)</f>
        <v>0</v>
      </c>
      <c r="F11" s="37" t="n">
        <f aca="false">SUMIFS('Weekly Tracker'!$K$6:$K$57,'Weekly Tracker'!$B$6:$B$57,$A11)</f>
        <v>0</v>
      </c>
      <c r="G11" s="37" t="n">
        <f aca="false">SUMIFS('Weekly Tracker'!$L$6:$L$57,'Weekly Tracker'!$B$6:$B$57,$A11)</f>
        <v>0</v>
      </c>
      <c r="H11" s="36" t="n">
        <f aca="false">SUMIFS('Weekly Tracker'!$M$6:$M$57,'Weekly Tracker'!$B$6:$B$57,$A11)</f>
        <v>0</v>
      </c>
      <c r="I11" s="38" t="str">
        <f aca="false">IFERROR(AVERAGEIFS('Weekly Tracker'!$E$6:$E$57,'Weekly Tracker'!$B$6:$B$57,$A11),"")</f>
        <v/>
      </c>
      <c r="J11" s="28" t="str">
        <f aca="false">IF(AND(B11&gt;0,C11&gt;0),B11/C11,"")</f>
        <v/>
      </c>
      <c r="K11" s="28" t="str">
        <f aca="false">IF(AND(B11&gt;0,E11&gt;0),B11/E11,"")</f>
        <v/>
      </c>
      <c r="L11" s="28" t="str">
        <f aca="false">IF(AND(B11&gt;0,G11&gt;0),B11/G11,"")</f>
        <v/>
      </c>
      <c r="M11" s="29" t="str">
        <f aca="false">IF(AND(D11&gt;0,G11&gt;0),G11/D11,"")</f>
        <v/>
      </c>
      <c r="N11" s="31" t="str">
        <f aca="false">IF(B11&gt;0,H11/B11,"")</f>
        <v/>
      </c>
      <c r="O11" s="36" t="str">
        <f aca="false">IF(B11&gt;0,H11*Targets!$B$11,"")</f>
        <v/>
      </c>
      <c r="P11" s="36" t="str">
        <f aca="false">IF(B11&gt;0,O11-B11,"")</f>
        <v/>
      </c>
      <c r="Q11" s="8" t="str">
        <f aca="false">IF(B11=0,"",IF(NOT(ISNUMBER(L11)),"Add customer data",IF(L11&lt;=Targets!$B$7,"On target",IF(L11&lt;=Targets!$B$8,"Above target, below break-even","Above break-even: review"))))</f>
        <v/>
      </c>
    </row>
    <row r="12" customFormat="false" ht="15" hidden="false" customHeight="false" outlineLevel="0" collapsed="false">
      <c r="A12" s="35" t="n">
        <f aca="false">EDATE(A11,1)</f>
        <v>46478</v>
      </c>
      <c r="B12" s="36" t="n">
        <f aca="false">SUMIFS('Weekly Tracker'!$C$6:$C$57,'Weekly Tracker'!$B$6:$B$57,$A12)</f>
        <v>0</v>
      </c>
      <c r="C12" s="37" t="n">
        <f aca="false">SUMIFS('Weekly Tracker'!$G$6:$G$57,'Weekly Tracker'!$B$6:$B$57,$A12)</f>
        <v>0</v>
      </c>
      <c r="D12" s="37" t="n">
        <f aca="false">SUMIFS('Weekly Tracker'!$H$6:$H$57,'Weekly Tracker'!$B$6:$B$57,$A12)</f>
        <v>0</v>
      </c>
      <c r="E12" s="37" t="n">
        <f aca="false">SUMIFS('Weekly Tracker'!$J$6:$J$57,'Weekly Tracker'!$B$6:$B$57,$A12)</f>
        <v>0</v>
      </c>
      <c r="F12" s="37" t="n">
        <f aca="false">SUMIFS('Weekly Tracker'!$K$6:$K$57,'Weekly Tracker'!$B$6:$B$57,$A12)</f>
        <v>0</v>
      </c>
      <c r="G12" s="37" t="n">
        <f aca="false">SUMIFS('Weekly Tracker'!$L$6:$L$57,'Weekly Tracker'!$B$6:$B$57,$A12)</f>
        <v>0</v>
      </c>
      <c r="H12" s="36" t="n">
        <f aca="false">SUMIFS('Weekly Tracker'!$M$6:$M$57,'Weekly Tracker'!$B$6:$B$57,$A12)</f>
        <v>0</v>
      </c>
      <c r="I12" s="38" t="str">
        <f aca="false">IFERROR(AVERAGEIFS('Weekly Tracker'!$E$6:$E$57,'Weekly Tracker'!$B$6:$B$57,$A12),"")</f>
        <v/>
      </c>
      <c r="J12" s="28" t="str">
        <f aca="false">IF(AND(B12&gt;0,C12&gt;0),B12/C12,"")</f>
        <v/>
      </c>
      <c r="K12" s="28" t="str">
        <f aca="false">IF(AND(B12&gt;0,E12&gt;0),B12/E12,"")</f>
        <v/>
      </c>
      <c r="L12" s="28" t="str">
        <f aca="false">IF(AND(B12&gt;0,G12&gt;0),B12/G12,"")</f>
        <v/>
      </c>
      <c r="M12" s="29" t="str">
        <f aca="false">IF(AND(D12&gt;0,G12&gt;0),G12/D12,"")</f>
        <v/>
      </c>
      <c r="N12" s="31" t="str">
        <f aca="false">IF(B12&gt;0,H12/B12,"")</f>
        <v/>
      </c>
      <c r="O12" s="36" t="str">
        <f aca="false">IF(B12&gt;0,H12*Targets!$B$11,"")</f>
        <v/>
      </c>
      <c r="P12" s="36" t="str">
        <f aca="false">IF(B12&gt;0,O12-B12,"")</f>
        <v/>
      </c>
      <c r="Q12" s="8" t="str">
        <f aca="false">IF(B12=0,"",IF(NOT(ISNUMBER(L12)),"Add customer data",IF(L12&lt;=Targets!$B$7,"On target",IF(L12&lt;=Targets!$B$8,"Above target, below break-even","Above break-even: review"))))</f>
        <v/>
      </c>
    </row>
    <row r="13" customFormat="false" ht="15" hidden="false" customHeight="false" outlineLevel="0" collapsed="false">
      <c r="A13" s="35" t="n">
        <f aca="false">EDATE(A12,1)</f>
        <v>46508</v>
      </c>
      <c r="B13" s="36" t="n">
        <f aca="false">SUMIFS('Weekly Tracker'!$C$6:$C$57,'Weekly Tracker'!$B$6:$B$57,$A13)</f>
        <v>0</v>
      </c>
      <c r="C13" s="37" t="n">
        <f aca="false">SUMIFS('Weekly Tracker'!$G$6:$G$57,'Weekly Tracker'!$B$6:$B$57,$A13)</f>
        <v>0</v>
      </c>
      <c r="D13" s="37" t="n">
        <f aca="false">SUMIFS('Weekly Tracker'!$H$6:$H$57,'Weekly Tracker'!$B$6:$B$57,$A13)</f>
        <v>0</v>
      </c>
      <c r="E13" s="37" t="n">
        <f aca="false">SUMIFS('Weekly Tracker'!$J$6:$J$57,'Weekly Tracker'!$B$6:$B$57,$A13)</f>
        <v>0</v>
      </c>
      <c r="F13" s="37" t="n">
        <f aca="false">SUMIFS('Weekly Tracker'!$K$6:$K$57,'Weekly Tracker'!$B$6:$B$57,$A13)</f>
        <v>0</v>
      </c>
      <c r="G13" s="37" t="n">
        <f aca="false">SUMIFS('Weekly Tracker'!$L$6:$L$57,'Weekly Tracker'!$B$6:$B$57,$A13)</f>
        <v>0</v>
      </c>
      <c r="H13" s="36" t="n">
        <f aca="false">SUMIFS('Weekly Tracker'!$M$6:$M$57,'Weekly Tracker'!$B$6:$B$57,$A13)</f>
        <v>0</v>
      </c>
      <c r="I13" s="38" t="str">
        <f aca="false">IFERROR(AVERAGEIFS('Weekly Tracker'!$E$6:$E$57,'Weekly Tracker'!$B$6:$B$57,$A13),"")</f>
        <v/>
      </c>
      <c r="J13" s="28" t="str">
        <f aca="false">IF(AND(B13&gt;0,C13&gt;0),B13/C13,"")</f>
        <v/>
      </c>
      <c r="K13" s="28" t="str">
        <f aca="false">IF(AND(B13&gt;0,E13&gt;0),B13/E13,"")</f>
        <v/>
      </c>
      <c r="L13" s="28" t="str">
        <f aca="false">IF(AND(B13&gt;0,G13&gt;0),B13/G13,"")</f>
        <v/>
      </c>
      <c r="M13" s="29" t="str">
        <f aca="false">IF(AND(D13&gt;0,G13&gt;0),G13/D13,"")</f>
        <v/>
      </c>
      <c r="N13" s="31" t="str">
        <f aca="false">IF(B13&gt;0,H13/B13,"")</f>
        <v/>
      </c>
      <c r="O13" s="36" t="str">
        <f aca="false">IF(B13&gt;0,H13*Targets!$B$11,"")</f>
        <v/>
      </c>
      <c r="P13" s="36" t="str">
        <f aca="false">IF(B13&gt;0,O13-B13,"")</f>
        <v/>
      </c>
      <c r="Q13" s="8" t="str">
        <f aca="false">IF(B13=0,"",IF(NOT(ISNUMBER(L13)),"Add customer data",IF(L13&lt;=Targets!$B$7,"On target",IF(L13&lt;=Targets!$B$8,"Above target, below break-even","Above break-even: review"))))</f>
        <v/>
      </c>
    </row>
    <row r="14" customFormat="false" ht="15" hidden="false" customHeight="false" outlineLevel="0" collapsed="false">
      <c r="A14" s="35" t="n">
        <f aca="false">EDATE(A13,1)</f>
        <v>46539</v>
      </c>
      <c r="B14" s="36" t="n">
        <f aca="false">SUMIFS('Weekly Tracker'!$C$6:$C$57,'Weekly Tracker'!$B$6:$B$57,$A14)</f>
        <v>0</v>
      </c>
      <c r="C14" s="37" t="n">
        <f aca="false">SUMIFS('Weekly Tracker'!$G$6:$G$57,'Weekly Tracker'!$B$6:$B$57,$A14)</f>
        <v>0</v>
      </c>
      <c r="D14" s="37" t="n">
        <f aca="false">SUMIFS('Weekly Tracker'!$H$6:$H$57,'Weekly Tracker'!$B$6:$B$57,$A14)</f>
        <v>0</v>
      </c>
      <c r="E14" s="37" t="n">
        <f aca="false">SUMIFS('Weekly Tracker'!$J$6:$J$57,'Weekly Tracker'!$B$6:$B$57,$A14)</f>
        <v>0</v>
      </c>
      <c r="F14" s="37" t="n">
        <f aca="false">SUMIFS('Weekly Tracker'!$K$6:$K$57,'Weekly Tracker'!$B$6:$B$57,$A14)</f>
        <v>0</v>
      </c>
      <c r="G14" s="37" t="n">
        <f aca="false">SUMIFS('Weekly Tracker'!$L$6:$L$57,'Weekly Tracker'!$B$6:$B$57,$A14)</f>
        <v>0</v>
      </c>
      <c r="H14" s="36" t="n">
        <f aca="false">SUMIFS('Weekly Tracker'!$M$6:$M$57,'Weekly Tracker'!$B$6:$B$57,$A14)</f>
        <v>0</v>
      </c>
      <c r="I14" s="38" t="str">
        <f aca="false">IFERROR(AVERAGEIFS('Weekly Tracker'!$E$6:$E$57,'Weekly Tracker'!$B$6:$B$57,$A14),"")</f>
        <v/>
      </c>
      <c r="J14" s="28" t="str">
        <f aca="false">IF(AND(B14&gt;0,C14&gt;0),B14/C14,"")</f>
        <v/>
      </c>
      <c r="K14" s="28" t="str">
        <f aca="false">IF(AND(B14&gt;0,E14&gt;0),B14/E14,"")</f>
        <v/>
      </c>
      <c r="L14" s="28" t="str">
        <f aca="false">IF(AND(B14&gt;0,G14&gt;0),B14/G14,"")</f>
        <v/>
      </c>
      <c r="M14" s="29" t="str">
        <f aca="false">IF(AND(D14&gt;0,G14&gt;0),G14/D14,"")</f>
        <v/>
      </c>
      <c r="N14" s="31" t="str">
        <f aca="false">IF(B14&gt;0,H14/B14,"")</f>
        <v/>
      </c>
      <c r="O14" s="36" t="str">
        <f aca="false">IF(B14&gt;0,H14*Targets!$B$11,"")</f>
        <v/>
      </c>
      <c r="P14" s="36" t="str">
        <f aca="false">IF(B14&gt;0,O14-B14,"")</f>
        <v/>
      </c>
      <c r="Q14" s="8" t="str">
        <f aca="false">IF(B14=0,"",IF(NOT(ISNUMBER(L14)),"Add customer data",IF(L14&lt;=Targets!$B$7,"On target",IF(L14&lt;=Targets!$B$8,"Above target, below break-even","Above break-even: review"))))</f>
        <v/>
      </c>
    </row>
    <row r="15" customFormat="false" ht="15" hidden="false" customHeight="false" outlineLevel="0" collapsed="false">
      <c r="A15" s="35" t="n">
        <f aca="false">EDATE(A14,1)</f>
        <v>46569</v>
      </c>
      <c r="B15" s="36" t="n">
        <f aca="false">SUMIFS('Weekly Tracker'!$C$6:$C$57,'Weekly Tracker'!$B$6:$B$57,$A15)</f>
        <v>0</v>
      </c>
      <c r="C15" s="37" t="n">
        <f aca="false">SUMIFS('Weekly Tracker'!$G$6:$G$57,'Weekly Tracker'!$B$6:$B$57,$A15)</f>
        <v>0</v>
      </c>
      <c r="D15" s="37" t="n">
        <f aca="false">SUMIFS('Weekly Tracker'!$H$6:$H$57,'Weekly Tracker'!$B$6:$B$57,$A15)</f>
        <v>0</v>
      </c>
      <c r="E15" s="37" t="n">
        <f aca="false">SUMIFS('Weekly Tracker'!$J$6:$J$57,'Weekly Tracker'!$B$6:$B$57,$A15)</f>
        <v>0</v>
      </c>
      <c r="F15" s="37" t="n">
        <f aca="false">SUMIFS('Weekly Tracker'!$K$6:$K$57,'Weekly Tracker'!$B$6:$B$57,$A15)</f>
        <v>0</v>
      </c>
      <c r="G15" s="37" t="n">
        <f aca="false">SUMIFS('Weekly Tracker'!$L$6:$L$57,'Weekly Tracker'!$B$6:$B$57,$A15)</f>
        <v>0</v>
      </c>
      <c r="H15" s="36" t="n">
        <f aca="false">SUMIFS('Weekly Tracker'!$M$6:$M$57,'Weekly Tracker'!$B$6:$B$57,$A15)</f>
        <v>0</v>
      </c>
      <c r="I15" s="38" t="str">
        <f aca="false">IFERROR(AVERAGEIFS('Weekly Tracker'!$E$6:$E$57,'Weekly Tracker'!$B$6:$B$57,$A15),"")</f>
        <v/>
      </c>
      <c r="J15" s="28" t="str">
        <f aca="false">IF(AND(B15&gt;0,C15&gt;0),B15/C15,"")</f>
        <v/>
      </c>
      <c r="K15" s="28" t="str">
        <f aca="false">IF(AND(B15&gt;0,E15&gt;0),B15/E15,"")</f>
        <v/>
      </c>
      <c r="L15" s="28" t="str">
        <f aca="false">IF(AND(B15&gt;0,G15&gt;0),B15/G15,"")</f>
        <v/>
      </c>
      <c r="M15" s="29" t="str">
        <f aca="false">IF(AND(D15&gt;0,G15&gt;0),G15/D15,"")</f>
        <v/>
      </c>
      <c r="N15" s="31" t="str">
        <f aca="false">IF(B15&gt;0,H15/B15,"")</f>
        <v/>
      </c>
      <c r="O15" s="36" t="str">
        <f aca="false">IF(B15&gt;0,H15*Targets!$B$11,"")</f>
        <v/>
      </c>
      <c r="P15" s="36" t="str">
        <f aca="false">IF(B15&gt;0,O15-B15,"")</f>
        <v/>
      </c>
      <c r="Q15" s="8" t="str">
        <f aca="false">IF(B15=0,"",IF(NOT(ISNUMBER(L15)),"Add customer data",IF(L15&lt;=Targets!$B$7,"On target",IF(L15&lt;=Targets!$B$8,"Above target, below break-even","Above break-even: review"))))</f>
        <v/>
      </c>
    </row>
    <row r="16" customFormat="false" ht="15" hidden="false" customHeight="false" outlineLevel="0" collapsed="false">
      <c r="A16" s="35" t="n">
        <f aca="false">EDATE(A15,1)</f>
        <v>46600</v>
      </c>
      <c r="B16" s="36" t="n">
        <f aca="false">SUMIFS('Weekly Tracker'!$C$6:$C$57,'Weekly Tracker'!$B$6:$B$57,$A16)</f>
        <v>0</v>
      </c>
      <c r="C16" s="37" t="n">
        <f aca="false">SUMIFS('Weekly Tracker'!$G$6:$G$57,'Weekly Tracker'!$B$6:$B$57,$A16)</f>
        <v>0</v>
      </c>
      <c r="D16" s="37" t="n">
        <f aca="false">SUMIFS('Weekly Tracker'!$H$6:$H$57,'Weekly Tracker'!$B$6:$B$57,$A16)</f>
        <v>0</v>
      </c>
      <c r="E16" s="37" t="n">
        <f aca="false">SUMIFS('Weekly Tracker'!$J$6:$J$57,'Weekly Tracker'!$B$6:$B$57,$A16)</f>
        <v>0</v>
      </c>
      <c r="F16" s="37" t="n">
        <f aca="false">SUMIFS('Weekly Tracker'!$K$6:$K$57,'Weekly Tracker'!$B$6:$B$57,$A16)</f>
        <v>0</v>
      </c>
      <c r="G16" s="37" t="n">
        <f aca="false">SUMIFS('Weekly Tracker'!$L$6:$L$57,'Weekly Tracker'!$B$6:$B$57,$A16)</f>
        <v>0</v>
      </c>
      <c r="H16" s="36" t="n">
        <f aca="false">SUMIFS('Weekly Tracker'!$M$6:$M$57,'Weekly Tracker'!$B$6:$B$57,$A16)</f>
        <v>0</v>
      </c>
      <c r="I16" s="38" t="str">
        <f aca="false">IFERROR(AVERAGEIFS('Weekly Tracker'!$E$6:$E$57,'Weekly Tracker'!$B$6:$B$57,$A16),"")</f>
        <v/>
      </c>
      <c r="J16" s="28" t="str">
        <f aca="false">IF(AND(B16&gt;0,C16&gt;0),B16/C16,"")</f>
        <v/>
      </c>
      <c r="K16" s="28" t="str">
        <f aca="false">IF(AND(B16&gt;0,E16&gt;0),B16/E16,"")</f>
        <v/>
      </c>
      <c r="L16" s="28" t="str">
        <f aca="false">IF(AND(B16&gt;0,G16&gt;0),B16/G16,"")</f>
        <v/>
      </c>
      <c r="M16" s="29" t="str">
        <f aca="false">IF(AND(D16&gt;0,G16&gt;0),G16/D16,"")</f>
        <v/>
      </c>
      <c r="N16" s="31" t="str">
        <f aca="false">IF(B16&gt;0,H16/B16,"")</f>
        <v/>
      </c>
      <c r="O16" s="36" t="str">
        <f aca="false">IF(B16&gt;0,H16*Targets!$B$11,"")</f>
        <v/>
      </c>
      <c r="P16" s="36" t="str">
        <f aca="false">IF(B16&gt;0,O16-B16,"")</f>
        <v/>
      </c>
      <c r="Q16" s="8" t="str">
        <f aca="false">IF(B16=0,"",IF(NOT(ISNUMBER(L16)),"Add customer data",IF(L16&lt;=Targets!$B$7,"On target",IF(L16&lt;=Targets!$B$8,"Above target, below break-even","Above break-even: review"))))</f>
        <v/>
      </c>
    </row>
    <row r="17" customFormat="false" ht="15" hidden="false" customHeight="false" outlineLevel="0" collapsed="false">
      <c r="A17" s="35" t="n">
        <f aca="false">EDATE(A16,1)</f>
        <v>46631</v>
      </c>
      <c r="B17" s="36" t="n">
        <f aca="false">SUMIFS('Weekly Tracker'!$C$6:$C$57,'Weekly Tracker'!$B$6:$B$57,$A17)</f>
        <v>0</v>
      </c>
      <c r="C17" s="37" t="n">
        <f aca="false">SUMIFS('Weekly Tracker'!$G$6:$G$57,'Weekly Tracker'!$B$6:$B$57,$A17)</f>
        <v>0</v>
      </c>
      <c r="D17" s="37" t="n">
        <f aca="false">SUMIFS('Weekly Tracker'!$H$6:$H$57,'Weekly Tracker'!$B$6:$B$57,$A17)</f>
        <v>0</v>
      </c>
      <c r="E17" s="37" t="n">
        <f aca="false">SUMIFS('Weekly Tracker'!$J$6:$J$57,'Weekly Tracker'!$B$6:$B$57,$A17)</f>
        <v>0</v>
      </c>
      <c r="F17" s="37" t="n">
        <f aca="false">SUMIFS('Weekly Tracker'!$K$6:$K$57,'Weekly Tracker'!$B$6:$B$57,$A17)</f>
        <v>0</v>
      </c>
      <c r="G17" s="37" t="n">
        <f aca="false">SUMIFS('Weekly Tracker'!$L$6:$L$57,'Weekly Tracker'!$B$6:$B$57,$A17)</f>
        <v>0</v>
      </c>
      <c r="H17" s="36" t="n">
        <f aca="false">SUMIFS('Weekly Tracker'!$M$6:$M$57,'Weekly Tracker'!$B$6:$B$57,$A17)</f>
        <v>0</v>
      </c>
      <c r="I17" s="38" t="str">
        <f aca="false">IFERROR(AVERAGEIFS('Weekly Tracker'!$E$6:$E$57,'Weekly Tracker'!$B$6:$B$57,$A17),"")</f>
        <v/>
      </c>
      <c r="J17" s="28" t="str">
        <f aca="false">IF(AND(B17&gt;0,C17&gt;0),B17/C17,"")</f>
        <v/>
      </c>
      <c r="K17" s="28" t="str">
        <f aca="false">IF(AND(B17&gt;0,E17&gt;0),B17/E17,"")</f>
        <v/>
      </c>
      <c r="L17" s="28" t="str">
        <f aca="false">IF(AND(B17&gt;0,G17&gt;0),B17/G17,"")</f>
        <v/>
      </c>
      <c r="M17" s="29" t="str">
        <f aca="false">IF(AND(D17&gt;0,G17&gt;0),G17/D17,"")</f>
        <v/>
      </c>
      <c r="N17" s="31" t="str">
        <f aca="false">IF(B17&gt;0,H17/B17,"")</f>
        <v/>
      </c>
      <c r="O17" s="36" t="str">
        <f aca="false">IF(B17&gt;0,H17*Targets!$B$11,"")</f>
        <v/>
      </c>
      <c r="P17" s="36" t="str">
        <f aca="false">IF(B17&gt;0,O17-B17,"")</f>
        <v/>
      </c>
      <c r="Q17" s="8" t="str">
        <f aca="false">IF(B17=0,"",IF(NOT(ISNUMBER(L17)),"Add customer data",IF(L17&lt;=Targets!$B$7,"On target",IF(L17&lt;=Targets!$B$8,"Above target, below break-even","Above break-even: review"))))</f>
        <v/>
      </c>
    </row>
    <row r="18" customFormat="false" ht="15" hidden="false" customHeight="false" outlineLevel="0" collapsed="false">
      <c r="A18" s="39" t="s">
        <v>85</v>
      </c>
      <c r="B18" s="40" t="n">
        <f aca="false">SUM(B6:B17)</f>
        <v>150</v>
      </c>
      <c r="C18" s="41" t="n">
        <f aca="false">SUM(C6:C17)</f>
        <v>9</v>
      </c>
      <c r="D18" s="41" t="n">
        <f aca="false">SUM(D6:D17)</f>
        <v>8</v>
      </c>
      <c r="E18" s="41" t="n">
        <f aca="false">SUM(E6:E17)</f>
        <v>4</v>
      </c>
      <c r="F18" s="41" t="n">
        <f aca="false">SUM(F6:F17)</f>
        <v>3</v>
      </c>
      <c r="G18" s="41" t="n">
        <f aca="false">SUM(G6:G17)</f>
        <v>2</v>
      </c>
      <c r="H18" s="40" t="n">
        <f aca="false">SUM(H6:H17)</f>
        <v>380</v>
      </c>
      <c r="I18" s="42" t="n">
        <f aca="false">IFERROR(AVERAGE('Weekly Tracker'!$E$6:$E$57),"")</f>
        <v>1.8</v>
      </c>
      <c r="J18" s="43" t="n">
        <f aca="false">IF(AND(B18&gt;0,C18&gt;0),B18/C18,"")</f>
        <v>16.6666666666667</v>
      </c>
      <c r="K18" s="43" t="n">
        <f aca="false">IF(AND(B18&gt;0,E18&gt;0),B18/E18,"")</f>
        <v>37.5</v>
      </c>
      <c r="L18" s="43" t="n">
        <f aca="false">IF(AND(B18&gt;0,G18&gt;0),B18/G18,"")</f>
        <v>75</v>
      </c>
      <c r="M18" s="44" t="n">
        <f aca="false">IF(AND(D18&gt;0,G18&gt;0),G18/D18,"")</f>
        <v>0.25</v>
      </c>
      <c r="N18" s="45" t="n">
        <f aca="false">IF(B18&gt;0,H18/B18,"")</f>
        <v>2.53333333333333</v>
      </c>
      <c r="O18" s="40" t="n">
        <f aca="false">IF(B18&gt;0,H18*Targets!$B$11,"")</f>
        <v>228</v>
      </c>
      <c r="P18" s="40" t="n">
        <f aca="false">IF(B18&gt;0,O18-B18,"")</f>
        <v>78</v>
      </c>
      <c r="Q18" s="39" t="str">
        <f aca="false">IF(B18=0,"",IF(NOT(ISNUMBER(L18)),"Add customer data",IF(L18&lt;=Targets!$B$7,"On target",IF(L18&lt;=Targets!$B$8,"Above target, below break-even","Above break-even: review"))))</f>
        <v>On target</v>
      </c>
    </row>
  </sheetData>
  <mergeCells count="3">
    <mergeCell ref="A1:Q1"/>
    <mergeCell ref="A2:Q2"/>
    <mergeCell ref="A3:Q3"/>
  </mergeCells>
  <conditionalFormatting sqref="Q6:Q18">
    <cfRule type="expression" priority="2" aboveAverage="0" equalAverage="0" bottom="0" percent="0" rank="0" text="" dxfId="0">
      <formula>Q6="On target"</formula>
    </cfRule>
    <cfRule type="expression" priority="3" aboveAverage="0" equalAverage="0" bottom="0" percent="0" rank="0" text="" dxfId="1">
      <formula>LEFT(Q6,5)="Above"</formula>
    </cfRule>
    <cfRule type="expression" priority="4" aboveAverage="0" equalAverage="0" bottom="0" percent="0" rank="0" text="" dxfId="2">
      <formula>ISNUMBER(SEARCH("review",Q6))</formula>
    </cfRule>
  </conditionalFormatting>
  <conditionalFormatting sqref="P6:P18">
    <cfRule type="expression" priority="5" aboveAverage="0" equalAverage="0" bottom="0" percent="0" rank="0" text="" dxfId="2">
      <formula>AND(ISNUMBER(P6),P6&lt;0)</formula>
    </cfRule>
    <cfRule type="expression" priority="6" aboveAverage="0" equalAverage="0" bottom="0" percent="0" rank="0" text="" dxfId="0">
      <formula>AND(ISNUMBER(P6),P6&gt;=0)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D9C45"/>
    <pageSetUpPr fitToPage="true"/>
  </sheetPr>
  <dimension ref="A1:O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3" min="2" style="0" width="11"/>
    <col collapsed="false" customWidth="true" hidden="false" outlineLevel="0" max="14" min="14" style="0" width="10"/>
    <col collapsed="false" customWidth="true" hidden="false" outlineLevel="0" max="15" min="15" style="0" width="11"/>
  </cols>
  <sheetData>
    <row r="1" customFormat="false" ht="39.75" hidden="false" customHeight="true" outlineLevel="0" collapsed="false">
      <c r="A1" s="1" t="s">
        <v>86</v>
      </c>
      <c r="B1" s="1"/>
      <c r="C1" s="1"/>
      <c r="D1" s="1"/>
      <c r="E1" s="1"/>
      <c r="F1" s="1"/>
      <c r="G1" s="1"/>
      <c r="H1" s="1"/>
      <c r="I1" s="1"/>
      <c r="J1" s="1"/>
      <c r="K1" s="1"/>
      <c r="L1" s="1"/>
      <c r="M1" s="1"/>
      <c r="N1" s="1"/>
      <c r="O1" s="1"/>
    </row>
    <row r="2" customFormat="false" ht="19.5" hidden="false" customHeight="true" outlineLevel="0" collapsed="false">
      <c r="A2" s="2" t="s">
        <v>87</v>
      </c>
      <c r="B2" s="2"/>
      <c r="C2" s="2"/>
      <c r="D2" s="2"/>
      <c r="E2" s="2"/>
      <c r="F2" s="2"/>
      <c r="G2" s="2"/>
      <c r="H2" s="2"/>
      <c r="I2" s="2"/>
      <c r="J2" s="2"/>
      <c r="K2" s="2"/>
      <c r="L2" s="2"/>
      <c r="M2" s="2"/>
      <c r="N2" s="2"/>
      <c r="O2" s="2"/>
    </row>
    <row r="3" customFormat="false" ht="18" hidden="false" customHeight="true" outlineLevel="0" collapsed="false">
      <c r="A3" s="20" t="s">
        <v>88</v>
      </c>
      <c r="B3" s="20"/>
      <c r="C3" s="20"/>
      <c r="D3" s="20"/>
      <c r="E3" s="20"/>
      <c r="F3" s="20"/>
      <c r="G3" s="20"/>
      <c r="H3" s="20"/>
      <c r="I3" s="20"/>
      <c r="J3" s="20"/>
      <c r="K3" s="20"/>
      <c r="L3" s="20"/>
      <c r="M3" s="20"/>
      <c r="N3" s="20"/>
      <c r="O3" s="20"/>
    </row>
    <row r="5" customFormat="false" ht="31.5" hidden="false" customHeight="true" outlineLevel="0" collapsed="false">
      <c r="A5" s="13" t="s">
        <v>89</v>
      </c>
      <c r="B5" s="46" t="n">
        <f aca="false">'Monthly Summary'!A6</f>
        <v>46296</v>
      </c>
      <c r="C5" s="46" t="n">
        <f aca="false">'Monthly Summary'!A7</f>
        <v>46327</v>
      </c>
      <c r="D5" s="46" t="n">
        <f aca="false">'Monthly Summary'!A8</f>
        <v>46357</v>
      </c>
      <c r="E5" s="46" t="n">
        <f aca="false">'Monthly Summary'!A9</f>
        <v>46388</v>
      </c>
      <c r="F5" s="46" t="n">
        <f aca="false">'Monthly Summary'!A10</f>
        <v>46419</v>
      </c>
      <c r="G5" s="46" t="n">
        <f aca="false">'Monthly Summary'!A11</f>
        <v>46447</v>
      </c>
      <c r="H5" s="46" t="n">
        <f aca="false">'Monthly Summary'!A12</f>
        <v>46478</v>
      </c>
      <c r="I5" s="46" t="n">
        <f aca="false">'Monthly Summary'!A13</f>
        <v>46508</v>
      </c>
      <c r="J5" s="46" t="n">
        <f aca="false">'Monthly Summary'!A14</f>
        <v>46539</v>
      </c>
      <c r="K5" s="46" t="n">
        <f aca="false">'Monthly Summary'!A15</f>
        <v>46569</v>
      </c>
      <c r="L5" s="46" t="n">
        <f aca="false">'Monthly Summary'!A16</f>
        <v>46600</v>
      </c>
      <c r="M5" s="46" t="n">
        <f aca="false">'Monthly Summary'!A17</f>
        <v>46631</v>
      </c>
      <c r="N5" s="13" t="s">
        <v>90</v>
      </c>
      <c r="O5" s="13" t="s">
        <v>91</v>
      </c>
    </row>
    <row r="6" customFormat="false" ht="15" hidden="false" customHeight="false" outlineLevel="0" collapsed="false">
      <c r="A6" s="47" t="s">
        <v>92</v>
      </c>
      <c r="B6" s="25" t="n">
        <v>6</v>
      </c>
      <c r="C6" s="25"/>
      <c r="D6" s="25"/>
      <c r="E6" s="25"/>
      <c r="F6" s="25"/>
      <c r="G6" s="25"/>
      <c r="H6" s="25"/>
      <c r="I6" s="25"/>
      <c r="J6" s="25"/>
      <c r="K6" s="25"/>
      <c r="L6" s="25"/>
      <c r="M6" s="25"/>
      <c r="N6" s="37" t="n">
        <f aca="false">SUM(B6:M6)</f>
        <v>6</v>
      </c>
      <c r="O6" s="48" t="n">
        <f aca="false">IF(N$14=0,"",N6/N$14)</f>
        <v>0.260869565217391</v>
      </c>
    </row>
    <row r="7" customFormat="false" ht="15" hidden="false" customHeight="false" outlineLevel="0" collapsed="false">
      <c r="A7" s="47" t="s">
        <v>93</v>
      </c>
      <c r="B7" s="25" t="n">
        <v>4</v>
      </c>
      <c r="C7" s="25"/>
      <c r="D7" s="25"/>
      <c r="E7" s="25"/>
      <c r="F7" s="25"/>
      <c r="G7" s="25"/>
      <c r="H7" s="25"/>
      <c r="I7" s="25"/>
      <c r="J7" s="25"/>
      <c r="K7" s="25"/>
      <c r="L7" s="25"/>
      <c r="M7" s="25"/>
      <c r="N7" s="37" t="n">
        <f aca="false">SUM(B7:M7)</f>
        <v>4</v>
      </c>
      <c r="O7" s="48" t="n">
        <f aca="false">IF(N$14=0,"",N7/N$14)</f>
        <v>0.173913043478261</v>
      </c>
    </row>
    <row r="8" customFormat="false" ht="15" hidden="false" customHeight="false" outlineLevel="0" collapsed="false">
      <c r="A8" s="47" t="s">
        <v>94</v>
      </c>
      <c r="B8" s="25" t="n">
        <v>5</v>
      </c>
      <c r="C8" s="25"/>
      <c r="D8" s="25"/>
      <c r="E8" s="25"/>
      <c r="F8" s="25"/>
      <c r="G8" s="25"/>
      <c r="H8" s="25"/>
      <c r="I8" s="25"/>
      <c r="J8" s="25"/>
      <c r="K8" s="25"/>
      <c r="L8" s="25"/>
      <c r="M8" s="25"/>
      <c r="N8" s="37" t="n">
        <f aca="false">SUM(B8:M8)</f>
        <v>5</v>
      </c>
      <c r="O8" s="48" t="n">
        <f aca="false">IF(N$14=0,"",N8/N$14)</f>
        <v>0.217391304347826</v>
      </c>
    </row>
    <row r="9" customFormat="false" ht="15" hidden="false" customHeight="false" outlineLevel="0" collapsed="false">
      <c r="A9" s="47" t="s">
        <v>95</v>
      </c>
      <c r="B9" s="25" t="n">
        <v>3</v>
      </c>
      <c r="C9" s="25"/>
      <c r="D9" s="25"/>
      <c r="E9" s="25"/>
      <c r="F9" s="25"/>
      <c r="G9" s="25"/>
      <c r="H9" s="25"/>
      <c r="I9" s="25"/>
      <c r="J9" s="25"/>
      <c r="K9" s="25"/>
      <c r="L9" s="25"/>
      <c r="M9" s="25"/>
      <c r="N9" s="37" t="n">
        <f aca="false">SUM(B9:M9)</f>
        <v>3</v>
      </c>
      <c r="O9" s="48" t="n">
        <f aca="false">IF(N$14=0,"",N9/N$14)</f>
        <v>0.130434782608696</v>
      </c>
    </row>
    <row r="10" customFormat="false" ht="15" hidden="false" customHeight="false" outlineLevel="0" collapsed="false">
      <c r="A10" s="47" t="s">
        <v>96</v>
      </c>
      <c r="B10" s="25" t="n">
        <v>2</v>
      </c>
      <c r="C10" s="25"/>
      <c r="D10" s="25"/>
      <c r="E10" s="25"/>
      <c r="F10" s="25"/>
      <c r="G10" s="25"/>
      <c r="H10" s="25"/>
      <c r="I10" s="25"/>
      <c r="J10" s="25"/>
      <c r="K10" s="25"/>
      <c r="L10" s="25"/>
      <c r="M10" s="25"/>
      <c r="N10" s="37" t="n">
        <f aca="false">SUM(B10:M10)</f>
        <v>2</v>
      </c>
      <c r="O10" s="48" t="n">
        <f aca="false">IF(N$14=0,"",N10/N$14)</f>
        <v>0.0869565217391304</v>
      </c>
    </row>
    <row r="11" customFormat="false" ht="15" hidden="false" customHeight="false" outlineLevel="0" collapsed="false">
      <c r="A11" s="47" t="s">
        <v>97</v>
      </c>
      <c r="B11" s="25" t="n">
        <v>1</v>
      </c>
      <c r="C11" s="25"/>
      <c r="D11" s="25"/>
      <c r="E11" s="25"/>
      <c r="F11" s="25"/>
      <c r="G11" s="25"/>
      <c r="H11" s="25"/>
      <c r="I11" s="25"/>
      <c r="J11" s="25"/>
      <c r="K11" s="25"/>
      <c r="L11" s="25"/>
      <c r="M11" s="25"/>
      <c r="N11" s="37" t="n">
        <f aca="false">SUM(B11:M11)</f>
        <v>1</v>
      </c>
      <c r="O11" s="48" t="n">
        <f aca="false">IF(N$14=0,"",N11/N$14)</f>
        <v>0.0434782608695652</v>
      </c>
    </row>
    <row r="12" customFormat="false" ht="15" hidden="false" customHeight="false" outlineLevel="0" collapsed="false">
      <c r="A12" s="47" t="s">
        <v>98</v>
      </c>
      <c r="B12" s="25" t="n">
        <v>1</v>
      </c>
      <c r="C12" s="25"/>
      <c r="D12" s="25"/>
      <c r="E12" s="25"/>
      <c r="F12" s="25"/>
      <c r="G12" s="25"/>
      <c r="H12" s="25"/>
      <c r="I12" s="25"/>
      <c r="J12" s="25"/>
      <c r="K12" s="25"/>
      <c r="L12" s="25"/>
      <c r="M12" s="25"/>
      <c r="N12" s="37" t="n">
        <f aca="false">SUM(B12:M12)</f>
        <v>1</v>
      </c>
      <c r="O12" s="48" t="n">
        <f aca="false">IF(N$14=0,"",N12/N$14)</f>
        <v>0.0434782608695652</v>
      </c>
    </row>
    <row r="13" customFormat="false" ht="15" hidden="false" customHeight="false" outlineLevel="0" collapsed="false">
      <c r="A13" s="47" t="s">
        <v>99</v>
      </c>
      <c r="B13" s="25" t="n">
        <v>1</v>
      </c>
      <c r="C13" s="25"/>
      <c r="D13" s="25"/>
      <c r="E13" s="25"/>
      <c r="F13" s="25"/>
      <c r="G13" s="25"/>
      <c r="H13" s="25"/>
      <c r="I13" s="25"/>
      <c r="J13" s="25"/>
      <c r="K13" s="25"/>
      <c r="L13" s="25"/>
      <c r="M13" s="25"/>
      <c r="N13" s="37" t="n">
        <f aca="false">SUM(B13:M13)</f>
        <v>1</v>
      </c>
      <c r="O13" s="48" t="n">
        <f aca="false">IF(N$14=0,"",N13/N$14)</f>
        <v>0.0434782608695652</v>
      </c>
    </row>
    <row r="14" customFormat="false" ht="15" hidden="false" customHeight="false" outlineLevel="0" collapsed="false">
      <c r="A14" s="39" t="s">
        <v>85</v>
      </c>
      <c r="B14" s="41" t="n">
        <f aca="false">SUM(B6:B13)</f>
        <v>23</v>
      </c>
      <c r="C14" s="41" t="n">
        <f aca="false">SUM(C6:C13)</f>
        <v>0</v>
      </c>
      <c r="D14" s="41" t="n">
        <f aca="false">SUM(D6:D13)</f>
        <v>0</v>
      </c>
      <c r="E14" s="41" t="n">
        <f aca="false">SUM(E6:E13)</f>
        <v>0</v>
      </c>
      <c r="F14" s="41" t="n">
        <f aca="false">SUM(F6:F13)</f>
        <v>0</v>
      </c>
      <c r="G14" s="41" t="n">
        <f aca="false">SUM(G6:G13)</f>
        <v>0</v>
      </c>
      <c r="H14" s="41" t="n">
        <f aca="false">SUM(H6:H13)</f>
        <v>0</v>
      </c>
      <c r="I14" s="41" t="n">
        <f aca="false">SUM(I6:I13)</f>
        <v>0</v>
      </c>
      <c r="J14" s="41" t="n">
        <f aca="false">SUM(J6:J13)</f>
        <v>0</v>
      </c>
      <c r="K14" s="41" t="n">
        <f aca="false">SUM(K6:K13)</f>
        <v>0</v>
      </c>
      <c r="L14" s="41" t="n">
        <f aca="false">SUM(L6:L13)</f>
        <v>0</v>
      </c>
      <c r="M14" s="41" t="n">
        <f aca="false">SUM(M6:M13)</f>
        <v>0</v>
      </c>
      <c r="N14" s="41" t="n">
        <f aca="false">SUM(N6:N13)</f>
        <v>23</v>
      </c>
      <c r="O14" s="49" t="n">
        <f aca="false">IF(N14=0,"",SUM(O6:O13))</f>
        <v>1</v>
      </c>
    </row>
    <row r="16" customFormat="false" ht="31.5" hidden="false" customHeight="true" outlineLevel="0" collapsed="false">
      <c r="A16" s="20" t="s">
        <v>100</v>
      </c>
      <c r="B16" s="20"/>
      <c r="C16" s="20"/>
      <c r="D16" s="20"/>
      <c r="E16" s="20"/>
      <c r="F16" s="20"/>
      <c r="G16" s="20"/>
      <c r="H16" s="20"/>
      <c r="I16" s="20"/>
      <c r="J16" s="20"/>
      <c r="K16" s="20"/>
      <c r="L16" s="20"/>
      <c r="M16" s="20"/>
      <c r="N16" s="20"/>
      <c r="O16" s="20"/>
    </row>
  </sheetData>
  <mergeCells count="4">
    <mergeCell ref="A1:O1"/>
    <mergeCell ref="A2:O2"/>
    <mergeCell ref="A3:O3"/>
    <mergeCell ref="A16:O1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D9C45"/>
    <pageSetUpPr fitToPage="true"/>
  </sheetPr>
  <dimension ref="A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5" min="2" style="0" width="36"/>
  </cols>
  <sheetData>
    <row r="1" customFormat="false" ht="39.75" hidden="false" customHeight="true" outlineLevel="0" collapsed="false">
      <c r="A1" s="1" t="s">
        <v>101</v>
      </c>
      <c r="B1" s="1"/>
      <c r="C1" s="1"/>
      <c r="D1" s="1"/>
      <c r="E1" s="1"/>
    </row>
    <row r="2" customFormat="false" ht="19.5" hidden="false" customHeight="true" outlineLevel="0" collapsed="false">
      <c r="A2" s="2" t="s">
        <v>102</v>
      </c>
      <c r="B2" s="2"/>
      <c r="C2" s="2"/>
      <c r="D2" s="2"/>
      <c r="E2" s="2"/>
    </row>
    <row r="4" customFormat="false" ht="33.75" hidden="false" customHeight="true" outlineLevel="0" collapsed="false">
      <c r="A4" s="13" t="s">
        <v>103</v>
      </c>
      <c r="B4" s="13" t="s">
        <v>104</v>
      </c>
      <c r="C4" s="13" t="s">
        <v>105</v>
      </c>
      <c r="D4" s="13" t="s">
        <v>106</v>
      </c>
      <c r="E4" s="13" t="s">
        <v>107</v>
      </c>
    </row>
    <row r="5" customFormat="false" ht="33.75" hidden="false" customHeight="true" outlineLevel="0" collapsed="false">
      <c r="A5" s="50" t="n">
        <v>46300</v>
      </c>
      <c r="B5" s="51" t="s">
        <v>108</v>
      </c>
      <c r="C5" s="51" t="s">
        <v>109</v>
      </c>
      <c r="D5" s="51" t="s">
        <v>110</v>
      </c>
      <c r="E5" s="51" t="s">
        <v>110</v>
      </c>
    </row>
    <row r="6" customFormat="false" ht="21.75" hidden="false" customHeight="true" outlineLevel="0" collapsed="false">
      <c r="A6" s="50"/>
      <c r="B6" s="51"/>
      <c r="C6" s="51"/>
      <c r="D6" s="51"/>
      <c r="E6" s="51"/>
    </row>
    <row r="7" customFormat="false" ht="21.75" hidden="false" customHeight="true" outlineLevel="0" collapsed="false">
      <c r="A7" s="50"/>
      <c r="B7" s="51"/>
      <c r="C7" s="51"/>
      <c r="D7" s="51"/>
      <c r="E7" s="51"/>
    </row>
    <row r="8" customFormat="false" ht="21.75" hidden="false" customHeight="true" outlineLevel="0" collapsed="false">
      <c r="A8" s="50"/>
      <c r="B8" s="51"/>
      <c r="C8" s="51"/>
      <c r="D8" s="51"/>
      <c r="E8" s="51"/>
    </row>
    <row r="9" customFormat="false" ht="21.75" hidden="false" customHeight="true" outlineLevel="0" collapsed="false">
      <c r="A9" s="50"/>
      <c r="B9" s="51"/>
      <c r="C9" s="51"/>
      <c r="D9" s="51"/>
      <c r="E9" s="51"/>
    </row>
    <row r="10" customFormat="false" ht="21.75" hidden="false" customHeight="true" outlineLevel="0" collapsed="false">
      <c r="A10" s="50"/>
      <c r="B10" s="51"/>
      <c r="C10" s="51"/>
      <c r="D10" s="51"/>
      <c r="E10" s="51"/>
    </row>
    <row r="11" customFormat="false" ht="21.75" hidden="false" customHeight="true" outlineLevel="0" collapsed="false">
      <c r="A11" s="50"/>
      <c r="B11" s="51"/>
      <c r="C11" s="51"/>
      <c r="D11" s="51"/>
      <c r="E11" s="51"/>
    </row>
    <row r="12" customFormat="false" ht="21.75" hidden="false" customHeight="true" outlineLevel="0" collapsed="false">
      <c r="A12" s="50"/>
      <c r="B12" s="51"/>
      <c r="C12" s="51"/>
      <c r="D12" s="51"/>
      <c r="E12" s="51"/>
    </row>
    <row r="13" customFormat="false" ht="21.75" hidden="false" customHeight="true" outlineLevel="0" collapsed="false">
      <c r="A13" s="50"/>
      <c r="B13" s="51"/>
      <c r="C13" s="51"/>
      <c r="D13" s="51"/>
      <c r="E13" s="51"/>
    </row>
    <row r="14" customFormat="false" ht="21.75" hidden="false" customHeight="true" outlineLevel="0" collapsed="false">
      <c r="A14" s="50"/>
      <c r="B14" s="51"/>
      <c r="C14" s="51"/>
      <c r="D14" s="51"/>
      <c r="E14" s="51"/>
    </row>
    <row r="15" customFormat="false" ht="21.75" hidden="false" customHeight="true" outlineLevel="0" collapsed="false">
      <c r="A15" s="50"/>
      <c r="B15" s="51"/>
      <c r="C15" s="51"/>
      <c r="D15" s="51"/>
      <c r="E15" s="51"/>
    </row>
    <row r="16" customFormat="false" ht="21.75" hidden="false" customHeight="true" outlineLevel="0" collapsed="false">
      <c r="A16" s="50"/>
      <c r="B16" s="51"/>
      <c r="C16" s="51"/>
      <c r="D16" s="51"/>
      <c r="E16" s="51"/>
    </row>
    <row r="17" customFormat="false" ht="21.75" hidden="false" customHeight="true" outlineLevel="0" collapsed="false">
      <c r="A17" s="50"/>
      <c r="B17" s="51"/>
      <c r="C17" s="51"/>
      <c r="D17" s="51"/>
      <c r="E17" s="51"/>
    </row>
    <row r="18" customFormat="false" ht="21.75" hidden="false" customHeight="true" outlineLevel="0" collapsed="false">
      <c r="A18" s="50"/>
      <c r="B18" s="51"/>
      <c r="C18" s="51"/>
      <c r="D18" s="51"/>
      <c r="E18" s="51"/>
    </row>
    <row r="19" customFormat="false" ht="21.75" hidden="false" customHeight="true" outlineLevel="0" collapsed="false">
      <c r="A19" s="50"/>
      <c r="B19" s="51"/>
      <c r="C19" s="51"/>
      <c r="D19" s="51"/>
      <c r="E19" s="51"/>
    </row>
    <row r="20" customFormat="false" ht="21.75" hidden="false" customHeight="true" outlineLevel="0" collapsed="false">
      <c r="A20" s="50"/>
      <c r="B20" s="51"/>
      <c r="C20" s="51"/>
      <c r="D20" s="51"/>
      <c r="E20" s="51"/>
    </row>
    <row r="21" customFormat="false" ht="21.75" hidden="false" customHeight="true" outlineLevel="0" collapsed="false">
      <c r="A21" s="50"/>
      <c r="B21" s="51"/>
      <c r="C21" s="51"/>
      <c r="D21" s="51"/>
      <c r="E21" s="51"/>
    </row>
    <row r="22" customFormat="false" ht="21.75" hidden="false" customHeight="true" outlineLevel="0" collapsed="false">
      <c r="A22" s="50"/>
      <c r="B22" s="51"/>
      <c r="C22" s="51"/>
      <c r="D22" s="51"/>
      <c r="E22" s="51"/>
    </row>
    <row r="23" customFormat="false" ht="21.75" hidden="false" customHeight="true" outlineLevel="0" collapsed="false">
      <c r="A23" s="50"/>
      <c r="B23" s="51"/>
      <c r="C23" s="51"/>
      <c r="D23" s="51"/>
      <c r="E23" s="51"/>
    </row>
    <row r="24" customFormat="false" ht="21.75" hidden="false" customHeight="true" outlineLevel="0" collapsed="false">
      <c r="A24" s="50"/>
      <c r="B24" s="51"/>
      <c r="C24" s="51"/>
      <c r="D24" s="51"/>
      <c r="E24" s="51"/>
    </row>
    <row r="25" customFormat="false" ht="21.75" hidden="false" customHeight="true" outlineLevel="0" collapsed="false">
      <c r="A25" s="50"/>
      <c r="B25" s="51"/>
      <c r="C25" s="51"/>
      <c r="D25" s="51"/>
      <c r="E25" s="51"/>
    </row>
    <row r="26" customFormat="false" ht="21.75" hidden="false" customHeight="true" outlineLevel="0" collapsed="false">
      <c r="A26" s="50"/>
      <c r="B26" s="51"/>
      <c r="C26" s="51"/>
      <c r="D26" s="51"/>
      <c r="E26" s="51"/>
    </row>
    <row r="27" customFormat="false" ht="21.75" hidden="false" customHeight="true" outlineLevel="0" collapsed="false">
      <c r="A27" s="50"/>
      <c r="B27" s="51"/>
      <c r="C27" s="51"/>
      <c r="D27" s="51"/>
      <c r="E27" s="51"/>
    </row>
    <row r="28" customFormat="false" ht="21.75" hidden="false" customHeight="true" outlineLevel="0" collapsed="false">
      <c r="A28" s="50"/>
      <c r="B28" s="51"/>
      <c r="C28" s="51"/>
      <c r="D28" s="51"/>
      <c r="E28" s="51"/>
    </row>
    <row r="29" customFormat="false" ht="21.75" hidden="false" customHeight="true" outlineLevel="0" collapsed="false">
      <c r="A29" s="50"/>
      <c r="B29" s="51"/>
      <c r="C29" s="51"/>
      <c r="D29" s="51"/>
      <c r="E29" s="51"/>
    </row>
    <row r="30" customFormat="false" ht="21.75" hidden="false" customHeight="true" outlineLevel="0" collapsed="false">
      <c r="A30" s="50"/>
      <c r="B30" s="51"/>
      <c r="C30" s="51"/>
      <c r="D30" s="51"/>
      <c r="E30" s="51"/>
    </row>
    <row r="31" customFormat="false" ht="21.75" hidden="false" customHeight="true" outlineLevel="0" collapsed="false">
      <c r="A31" s="50"/>
      <c r="B31" s="51"/>
      <c r="C31" s="51"/>
      <c r="D31" s="51"/>
      <c r="E31" s="51"/>
    </row>
    <row r="32" customFormat="false" ht="21.75" hidden="false" customHeight="true" outlineLevel="0" collapsed="false">
      <c r="A32" s="50"/>
      <c r="B32" s="51"/>
      <c r="C32" s="51"/>
      <c r="D32" s="51"/>
      <c r="E32" s="51"/>
    </row>
    <row r="33" customFormat="false" ht="21.75" hidden="false" customHeight="true" outlineLevel="0" collapsed="false">
      <c r="A33" s="50"/>
      <c r="B33" s="51"/>
      <c r="C33" s="51"/>
      <c r="D33" s="51"/>
      <c r="E33" s="51"/>
    </row>
    <row r="34" customFormat="false" ht="21.75" hidden="false" customHeight="true" outlineLevel="0" collapsed="false">
      <c r="A34" s="50"/>
      <c r="B34" s="51"/>
      <c r="C34" s="51"/>
      <c r="D34" s="51"/>
      <c r="E34" s="51"/>
    </row>
    <row r="35" customFormat="false" ht="21.75" hidden="false" customHeight="true" outlineLevel="0" collapsed="false">
      <c r="A35" s="50"/>
      <c r="B35" s="51"/>
      <c r="C35" s="51"/>
      <c r="D35" s="51"/>
      <c r="E35" s="51"/>
    </row>
    <row r="36" customFormat="false" ht="21.75" hidden="false" customHeight="true" outlineLevel="0" collapsed="false">
      <c r="A36" s="50"/>
      <c r="B36" s="51"/>
      <c r="C36" s="51"/>
      <c r="D36" s="51"/>
      <c r="E36" s="51"/>
    </row>
    <row r="37" customFormat="false" ht="21.75" hidden="false" customHeight="true" outlineLevel="0" collapsed="false">
      <c r="A37" s="50"/>
      <c r="B37" s="51"/>
      <c r="C37" s="51"/>
      <c r="D37" s="51"/>
      <c r="E37" s="51"/>
    </row>
    <row r="38" customFormat="false" ht="21.75" hidden="false" customHeight="true" outlineLevel="0" collapsed="false">
      <c r="A38" s="50"/>
      <c r="B38" s="51"/>
      <c r="C38" s="51"/>
      <c r="D38" s="51"/>
      <c r="E38" s="51"/>
    </row>
    <row r="39" customFormat="false" ht="21.75" hidden="false" customHeight="true" outlineLevel="0" collapsed="false">
      <c r="A39" s="50"/>
      <c r="B39" s="51"/>
      <c r="C39" s="51"/>
      <c r="D39" s="51"/>
      <c r="E39" s="51"/>
    </row>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2026-10-13T19:42:15Z</dcterms:created>
  <dc:creator>openpyxl</dc:creator>
  <dc:description/>
  <dc:language>en-US</dc:language>
  <cp:lastModifiedBy/>
  <dcterms:modified xsi:type="dcterms:W3CDTF">2026-10-13T19:42:15Z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